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Kapittel 4" sheetId="1" r:id="rId1"/>
  </sheets>
  <calcPr calcId="145621"/>
</workbook>
</file>

<file path=xl/calcChain.xml><?xml version="1.0" encoding="utf-8"?>
<calcChain xmlns="http://schemas.openxmlformats.org/spreadsheetml/2006/main">
  <c r="C128" i="1" l="1"/>
  <c r="C123" i="1"/>
  <c r="C119" i="1"/>
  <c r="C130" i="1" s="1"/>
  <c r="C111" i="1"/>
  <c r="C102" i="1"/>
  <c r="C104" i="1" s="1"/>
  <c r="C113" i="1" s="1"/>
  <c r="E130" i="1" l="1"/>
  <c r="C60" i="1"/>
  <c r="C51" i="1"/>
  <c r="D42" i="1"/>
  <c r="C15" i="1"/>
  <c r="C9" i="1"/>
  <c r="C81" i="1"/>
  <c r="C75" i="1"/>
  <c r="C69" i="1"/>
  <c r="C77" i="1" l="1"/>
  <c r="C83" i="1" s="1"/>
  <c r="C87" i="1" s="1"/>
  <c r="F17" i="1"/>
</calcChain>
</file>

<file path=xl/sharedStrings.xml><?xml version="1.0" encoding="utf-8"?>
<sst xmlns="http://schemas.openxmlformats.org/spreadsheetml/2006/main" count="121" uniqueCount="108">
  <si>
    <t>Salgsinntekter</t>
  </si>
  <si>
    <t>Gevinst ved salg av bil</t>
  </si>
  <si>
    <t>Renteinntekter</t>
  </si>
  <si>
    <t>Varekostnader</t>
  </si>
  <si>
    <t>Avskrivninger</t>
  </si>
  <si>
    <t>Lønn og sosiale kostnader</t>
  </si>
  <si>
    <t>Rentekostnader</t>
  </si>
  <si>
    <t>Skattekostnad</t>
  </si>
  <si>
    <t>Løsning oppgave 4.3</t>
  </si>
  <si>
    <t>Resultatregnskap for</t>
  </si>
  <si>
    <t>20x1</t>
  </si>
  <si>
    <t>Sum driftsinntekter</t>
  </si>
  <si>
    <t>Andre kostnader</t>
  </si>
  <si>
    <t>Sum driftskostnader</t>
  </si>
  <si>
    <t>Driftsresultat</t>
  </si>
  <si>
    <t>Netto finansposter</t>
  </si>
  <si>
    <t>Resultat før skatt</t>
  </si>
  <si>
    <t>Årsoverskudd</t>
  </si>
  <si>
    <t>Løsning oppgave 4.1</t>
  </si>
  <si>
    <t>a)</t>
  </si>
  <si>
    <t>Eiendeler:</t>
  </si>
  <si>
    <t>Bankinnskudd</t>
  </si>
  <si>
    <t>Garasje</t>
  </si>
  <si>
    <t>Lastebiler</t>
  </si>
  <si>
    <t>Datautstyr</t>
  </si>
  <si>
    <t>Kundefordringer</t>
  </si>
  <si>
    <t>Sum eiendeler</t>
  </si>
  <si>
    <t>Gjeld:</t>
  </si>
  <si>
    <t>Banklån</t>
  </si>
  <si>
    <t>Skyldig merverdiavgift</t>
  </si>
  <si>
    <t>Sum gjeld</t>
  </si>
  <si>
    <t>Skyldig arbeidsgiveravgift etc.</t>
  </si>
  <si>
    <t>b)</t>
  </si>
  <si>
    <t>Et avdrag på kr 20 000 vil redusere bankinnskuddet med kr 20 000.</t>
  </si>
  <si>
    <t>I tillegg vil banklånet gå ned med kr 20 000. Differansen mellom eiendeler og</t>
  </si>
  <si>
    <t>gjeld vil bli uforandret. Det betyr at egenkapitalen vil bli den samme,</t>
  </si>
  <si>
    <t>Dette vil kunne føre til høyere egenkapital på et senere tidspunkt.</t>
  </si>
  <si>
    <t>Hvis varebeholdningen vurderes kr 50 000 høyere, vil det redusere</t>
  </si>
  <si>
    <t>Økt avskrivning vil redusere resultatet med kr 25 000.</t>
  </si>
  <si>
    <t>Hvis vi har uteglemt ubetalt husleie, vil det bety en høyere husleiekostnad</t>
  </si>
  <si>
    <t>på kr 14 000.</t>
  </si>
  <si>
    <t>Resultat ifølge foreløpig regnskap</t>
  </si>
  <si>
    <t>Redusert varekostnad</t>
  </si>
  <si>
    <t>–</t>
  </si>
  <si>
    <t>+</t>
  </si>
  <si>
    <t>Økte avskrivninger</t>
  </si>
  <si>
    <t>Økt husleiekostnad</t>
  </si>
  <si>
    <t>=</t>
  </si>
  <si>
    <t>Korrigert resultat</t>
  </si>
  <si>
    <t>årets varekostnader med samme beløp. Se forklaring nedenfor.</t>
  </si>
  <si>
    <t>Varebeholdning per 1.1.</t>
  </si>
  <si>
    <t>Årets varekjøp</t>
  </si>
  <si>
    <t>Varebeholdning per 31.12.</t>
  </si>
  <si>
    <t>Varekostnad</t>
  </si>
  <si>
    <t>Nedenfor illustrerer vi beregning av varekostnader. Tallene som er</t>
  </si>
  <si>
    <t>brukt har ikke direkte med denne oppgaven å gjøre, men er bare</t>
  </si>
  <si>
    <t>brukt for å vise prinsippet.</t>
  </si>
  <si>
    <t>Hvis vi tenker oss at varebeholdningen i slutten av året skal vurderes</t>
  </si>
  <si>
    <t>kr 50 000 høyere, altså til kr 300 000 i stedet for kr 250 000, ser vi at</t>
  </si>
  <si>
    <t>varekostnaden blir tilsvarende lavere.</t>
  </si>
  <si>
    <t>Løsning oppgave 4.4</t>
  </si>
  <si>
    <t xml:space="preserve">Aksjekapital </t>
  </si>
  <si>
    <t>Aksjer i datterselskap</t>
  </si>
  <si>
    <t>Annen egenkapital</t>
  </si>
  <si>
    <t>Bygning</t>
  </si>
  <si>
    <t>Leverandørgjeld</t>
  </si>
  <si>
    <t>Maskiner</t>
  </si>
  <si>
    <t>Pantelån i Sparebank1</t>
  </si>
  <si>
    <t>Varebeholdning</t>
  </si>
  <si>
    <t>Balanse per 31.12.20x1</t>
  </si>
  <si>
    <t>EIENDELER</t>
  </si>
  <si>
    <t>Anleggsmidler</t>
  </si>
  <si>
    <t>Biler og inventar</t>
  </si>
  <si>
    <t>Sum anleggsmidler</t>
  </si>
  <si>
    <t>Omløpsmidler</t>
  </si>
  <si>
    <t>Andre fordringer</t>
  </si>
  <si>
    <t>Bankinnskudd og kontanter</t>
  </si>
  <si>
    <t>Sum omløpsmidler</t>
  </si>
  <si>
    <t>EGENKAPITAL OG GJELD</t>
  </si>
  <si>
    <t xml:space="preserve">Egenkapital </t>
  </si>
  <si>
    <t>Sum egenkapital</t>
  </si>
  <si>
    <t>Gjeld</t>
  </si>
  <si>
    <t>Sum langsiktig gjeld</t>
  </si>
  <si>
    <t>Skyldige offentlige avgifter</t>
  </si>
  <si>
    <t>Annen kortsiktig gjeld</t>
  </si>
  <si>
    <t>Sum kortsiktig gjeld</t>
  </si>
  <si>
    <t>Sum egenkapital og gjeld</t>
  </si>
  <si>
    <t>Forskuddsbetalte kostnader betyr at vi har noe til gode, altså en</t>
  </si>
  <si>
    <t>fordring. Her har vi betalt kr 60 000 i forskudd i forsikringer.</t>
  </si>
  <si>
    <t>Det betyr at kr 60 000 er forsikring for neste år, altså 20x2.</t>
  </si>
  <si>
    <t>Dersom vi sier opp forsikringen per 31.12.20x1, vil vi få tilbake</t>
  </si>
  <si>
    <t>kr 60 000 fra forsikringsselskapet.</t>
  </si>
  <si>
    <t>Skyldige offentlige avgifter består i praksis av</t>
  </si>
  <si>
    <t>1. skyldig arbeidsgiveravgift</t>
  </si>
  <si>
    <t>2. skyldig merverdiavgift</t>
  </si>
  <si>
    <t>3. skyldig skattetrekk (dette er skatt trukket i de ansattes lønninger)</t>
  </si>
  <si>
    <t>Annen kortsiktig gjeld består av skyldige feriepenger og</t>
  </si>
  <si>
    <t>annen kortsiktig gjeld, for eksempel skyldig husleie, skyldige renter etc.</t>
  </si>
  <si>
    <t>I oppgaveteksten mangler vi et beløp, nemlig annen egenkapital.</t>
  </si>
  <si>
    <t>Vi kjenner den bokførte verdien av alle eiendelene, totalt kr 8 387 400.</t>
  </si>
  <si>
    <t>Vi kjenner også gjelden: kr (2 650 000 + 1 785 000) = kr 4 435 000.</t>
  </si>
  <si>
    <t>Så vet vi at egenkapital = eiendeler – gjeld, dvs. kr 3 952 400.</t>
  </si>
  <si>
    <t>Av det totale egenkapitalen utgjør aksjekapitalen kr 3 000 000. Da</t>
  </si>
  <si>
    <r>
      <t xml:space="preserve">må </t>
    </r>
    <r>
      <rPr>
        <i/>
        <sz val="12"/>
        <color theme="1"/>
        <rFont val="Times New Roman"/>
        <family val="1"/>
      </rPr>
      <t>Annen egenkapital</t>
    </r>
    <r>
      <rPr>
        <sz val="12"/>
        <color theme="1"/>
        <rFont val="Times New Roman"/>
        <family val="1"/>
      </rPr>
      <t xml:space="preserve"> utgjøre kr 952 400.</t>
    </r>
  </si>
  <si>
    <t>Egenkapital = Eiendeler – Gjeld = 904 000 – 608 000 =</t>
  </si>
  <si>
    <t>nemlig kr 296 000.</t>
  </si>
  <si>
    <t xml:space="preserve">Løsning oppgave 4.2 </t>
  </si>
  <si>
    <t>På sikt vil redusert banklån føre til lavere rentekostnader og bedre resultat.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</si>
</sst>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164" fontId="1" fillId="0" borderId="0" xfId="1" applyNumberFormat="1" applyFont="1"/>
    <xf numFmtId="0" fontId="5" fillId="0" borderId="0" xfId="0" applyFont="1"/>
    <xf numFmtId="3" fontId="1" fillId="0" borderId="0" xfId="0" applyNumberFormat="1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3" fontId="6" fillId="0" borderId="0" xfId="0" applyNumberFormat="1" applyFont="1"/>
    <xf numFmtId="0" fontId="6" fillId="0" borderId="0" xfId="0" applyFont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1" xfId="0" applyNumberFormat="1" applyFont="1" applyFill="1" applyBorder="1"/>
    <xf numFmtId="0" fontId="1" fillId="0" borderId="0" xfId="0" applyFont="1" applyFill="1" applyAlignment="1">
      <alignment horizontal="right"/>
    </xf>
    <xf numFmtId="0" fontId="1" fillId="0" borderId="0" xfId="0" quotePrefix="1" applyFont="1" applyFill="1" applyAlignment="1">
      <alignment horizontal="right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workbookViewId="0">
      <selection activeCell="A2" sqref="A2"/>
    </sheetView>
  </sheetViews>
  <sheetFormatPr baseColWidth="10" defaultColWidth="9.140625" defaultRowHeight="15.75" x14ac:dyDescent="0.25"/>
  <cols>
    <col min="1" max="1" width="4.5703125" style="13" customWidth="1"/>
    <col min="2" max="2" width="25.85546875" style="1" customWidth="1"/>
    <col min="3" max="3" width="11.28515625" style="2" customWidth="1"/>
    <col min="4" max="4" width="9.140625" style="2"/>
    <col min="5" max="5" width="11.140625" style="2" customWidth="1"/>
    <col min="6" max="9" width="9.140625" style="2"/>
    <col min="10" max="16384" width="9.140625" style="1"/>
  </cols>
  <sheetData>
    <row r="1" spans="1:11" x14ac:dyDescent="0.25">
      <c r="A1" s="12" t="s">
        <v>18</v>
      </c>
    </row>
    <row r="3" spans="1:11" x14ac:dyDescent="0.25">
      <c r="A3" s="13" t="s">
        <v>19</v>
      </c>
      <c r="B3" s="10" t="s">
        <v>20</v>
      </c>
    </row>
    <row r="4" spans="1:11" x14ac:dyDescent="0.25">
      <c r="B4" s="1" t="s">
        <v>22</v>
      </c>
      <c r="C4" s="2">
        <v>64000</v>
      </c>
    </row>
    <row r="5" spans="1:11" x14ac:dyDescent="0.25">
      <c r="B5" s="1" t="s">
        <v>23</v>
      </c>
      <c r="C5" s="2">
        <v>600000</v>
      </c>
    </row>
    <row r="6" spans="1:11" x14ac:dyDescent="0.25">
      <c r="B6" s="1" t="s">
        <v>24</v>
      </c>
      <c r="C6" s="2">
        <v>15000</v>
      </c>
    </row>
    <row r="7" spans="1:11" x14ac:dyDescent="0.25">
      <c r="B7" s="1" t="s">
        <v>25</v>
      </c>
      <c r="C7" s="2">
        <v>65000</v>
      </c>
    </row>
    <row r="8" spans="1:11" x14ac:dyDescent="0.25">
      <c r="B8" s="1" t="s">
        <v>21</v>
      </c>
      <c r="C8" s="2">
        <v>160000</v>
      </c>
    </row>
    <row r="9" spans="1:11" s="5" customFormat="1" ht="20.25" x14ac:dyDescent="0.3">
      <c r="A9" s="13"/>
      <c r="B9" s="1" t="s">
        <v>26</v>
      </c>
      <c r="C9" s="7">
        <f>SUM(C4:C8)</f>
        <v>904000</v>
      </c>
      <c r="D9" s="2"/>
      <c r="E9" s="2"/>
      <c r="F9" s="2"/>
      <c r="G9" s="2"/>
      <c r="H9" s="2"/>
      <c r="I9" s="2"/>
      <c r="J9" s="1"/>
      <c r="K9" s="1"/>
    </row>
    <row r="11" spans="1:11" x14ac:dyDescent="0.25">
      <c r="B11" s="10" t="s">
        <v>27</v>
      </c>
    </row>
    <row r="12" spans="1:11" x14ac:dyDescent="0.25">
      <c r="B12" s="1" t="s">
        <v>28</v>
      </c>
      <c r="C12" s="2">
        <v>456000</v>
      </c>
    </row>
    <row r="13" spans="1:11" x14ac:dyDescent="0.25">
      <c r="B13" s="1" t="s">
        <v>31</v>
      </c>
      <c r="C13" s="2">
        <v>98000</v>
      </c>
    </row>
    <row r="14" spans="1:11" x14ac:dyDescent="0.25">
      <c r="B14" s="1" t="s">
        <v>29</v>
      </c>
      <c r="C14" s="2">
        <v>54000</v>
      </c>
    </row>
    <row r="15" spans="1:11" s="5" customFormat="1" ht="20.25" x14ac:dyDescent="0.3">
      <c r="A15" s="13"/>
      <c r="B15" s="1" t="s">
        <v>30</v>
      </c>
      <c r="C15" s="7">
        <f>SUM(C12:C14)</f>
        <v>608000</v>
      </c>
      <c r="D15" s="2"/>
      <c r="E15" s="2"/>
      <c r="F15" s="2"/>
      <c r="G15" s="2"/>
      <c r="H15" s="2"/>
      <c r="I15" s="6"/>
    </row>
    <row r="17" spans="1:6" x14ac:dyDescent="0.25">
      <c r="B17" s="1" t="s">
        <v>104</v>
      </c>
      <c r="F17" s="8">
        <f>C9-C15</f>
        <v>296000</v>
      </c>
    </row>
    <row r="19" spans="1:6" x14ac:dyDescent="0.25">
      <c r="A19" s="13" t="s">
        <v>32</v>
      </c>
      <c r="B19" s="1" t="s">
        <v>33</v>
      </c>
    </row>
    <row r="20" spans="1:6" x14ac:dyDescent="0.25">
      <c r="B20" s="1" t="s">
        <v>34</v>
      </c>
    </row>
    <row r="21" spans="1:6" x14ac:dyDescent="0.25">
      <c r="B21" s="1" t="s">
        <v>35</v>
      </c>
    </row>
    <row r="22" spans="1:6" x14ac:dyDescent="0.25">
      <c r="B22" s="1" t="s">
        <v>105</v>
      </c>
    </row>
    <row r="24" spans="1:6" x14ac:dyDescent="0.25">
      <c r="B24" s="1" t="s">
        <v>107</v>
      </c>
    </row>
    <row r="25" spans="1:6" x14ac:dyDescent="0.25">
      <c r="B25" s="1" t="s">
        <v>36</v>
      </c>
    </row>
    <row r="28" spans="1:6" x14ac:dyDescent="0.25">
      <c r="A28" s="18" t="s">
        <v>106</v>
      </c>
      <c r="B28" s="19"/>
      <c r="C28" s="20"/>
      <c r="D28" s="20"/>
      <c r="E28" s="20"/>
      <c r="F28" s="20"/>
    </row>
    <row r="29" spans="1:6" x14ac:dyDescent="0.25">
      <c r="A29" s="21"/>
      <c r="B29" s="19"/>
      <c r="C29" s="20"/>
      <c r="D29" s="20"/>
      <c r="E29" s="20"/>
      <c r="F29" s="20"/>
    </row>
    <row r="30" spans="1:6" x14ac:dyDescent="0.25">
      <c r="A30" s="21">
        <v>1</v>
      </c>
      <c r="B30" s="19" t="s">
        <v>37</v>
      </c>
      <c r="C30" s="20"/>
      <c r="D30" s="20"/>
      <c r="E30" s="20"/>
      <c r="F30" s="20"/>
    </row>
    <row r="31" spans="1:6" x14ac:dyDescent="0.25">
      <c r="A31" s="21"/>
      <c r="B31" s="19" t="s">
        <v>49</v>
      </c>
      <c r="C31" s="20"/>
      <c r="D31" s="20"/>
      <c r="E31" s="20"/>
      <c r="F31" s="20"/>
    </row>
    <row r="32" spans="1:6" x14ac:dyDescent="0.25">
      <c r="A32" s="21"/>
      <c r="B32" s="19"/>
      <c r="C32" s="20"/>
      <c r="D32" s="20"/>
      <c r="E32" s="20"/>
      <c r="F32" s="20"/>
    </row>
    <row r="33" spans="1:11" x14ac:dyDescent="0.25">
      <c r="A33" s="21">
        <v>2</v>
      </c>
      <c r="B33" s="19" t="s">
        <v>38</v>
      </c>
      <c r="C33" s="20"/>
      <c r="D33" s="20"/>
      <c r="E33" s="20"/>
      <c r="F33" s="20"/>
    </row>
    <row r="34" spans="1:11" x14ac:dyDescent="0.25">
      <c r="A34" s="21"/>
      <c r="B34" s="19"/>
      <c r="C34" s="20"/>
      <c r="D34" s="20"/>
      <c r="E34" s="20"/>
      <c r="F34" s="20"/>
    </row>
    <row r="35" spans="1:11" x14ac:dyDescent="0.25">
      <c r="A35" s="21">
        <v>3</v>
      </c>
      <c r="B35" s="19" t="s">
        <v>39</v>
      </c>
      <c r="C35" s="20"/>
      <c r="D35" s="20"/>
      <c r="E35" s="20"/>
      <c r="F35" s="20"/>
    </row>
    <row r="36" spans="1:11" x14ac:dyDescent="0.25">
      <c r="A36" s="21"/>
      <c r="B36" s="19" t="s">
        <v>40</v>
      </c>
      <c r="C36" s="20"/>
      <c r="D36" s="20"/>
      <c r="E36" s="20"/>
      <c r="F36" s="20"/>
    </row>
    <row r="37" spans="1:11" x14ac:dyDescent="0.25">
      <c r="A37" s="21"/>
      <c r="B37" s="19"/>
      <c r="C37" s="20"/>
      <c r="D37" s="20"/>
      <c r="E37" s="20"/>
      <c r="F37" s="20"/>
    </row>
    <row r="38" spans="1:11" x14ac:dyDescent="0.25">
      <c r="A38" s="23"/>
      <c r="B38" s="21" t="s">
        <v>41</v>
      </c>
      <c r="C38" s="20"/>
      <c r="D38" s="20">
        <v>250000</v>
      </c>
      <c r="E38" s="20"/>
      <c r="F38" s="20"/>
    </row>
    <row r="39" spans="1:11" x14ac:dyDescent="0.25">
      <c r="A39" s="24" t="s">
        <v>44</v>
      </c>
      <c r="B39" s="19" t="s">
        <v>42</v>
      </c>
      <c r="C39" s="20"/>
      <c r="D39" s="20">
        <v>50000</v>
      </c>
      <c r="E39" s="20"/>
      <c r="F39" s="20"/>
    </row>
    <row r="40" spans="1:11" x14ac:dyDescent="0.25">
      <c r="A40" s="24" t="s">
        <v>43</v>
      </c>
      <c r="B40" s="19" t="s">
        <v>45</v>
      </c>
      <c r="C40" s="20"/>
      <c r="D40" s="20">
        <v>25000</v>
      </c>
      <c r="E40" s="20"/>
      <c r="F40" s="20"/>
    </row>
    <row r="41" spans="1:11" x14ac:dyDescent="0.25">
      <c r="A41" s="23" t="s">
        <v>43</v>
      </c>
      <c r="B41" s="19" t="s">
        <v>46</v>
      </c>
      <c r="C41" s="20"/>
      <c r="D41" s="20">
        <v>14000</v>
      </c>
      <c r="E41" s="20"/>
      <c r="F41" s="20"/>
    </row>
    <row r="42" spans="1:11" s="5" customFormat="1" ht="20.25" x14ac:dyDescent="0.3">
      <c r="A42" s="24" t="s">
        <v>47</v>
      </c>
      <c r="B42" s="19" t="s">
        <v>48</v>
      </c>
      <c r="C42" s="20"/>
      <c r="D42" s="22">
        <f>D38+D39-D40-D41</f>
        <v>261000</v>
      </c>
      <c r="E42" s="20"/>
      <c r="F42" s="20"/>
      <c r="G42" s="2"/>
      <c r="H42" s="2"/>
      <c r="I42" s="2"/>
      <c r="J42" s="1"/>
      <c r="K42" s="1"/>
    </row>
    <row r="43" spans="1:11" x14ac:dyDescent="0.25">
      <c r="A43" s="21"/>
      <c r="B43" s="19"/>
      <c r="C43" s="20"/>
      <c r="D43" s="20"/>
      <c r="E43" s="20"/>
      <c r="F43" s="20"/>
    </row>
    <row r="44" spans="1:11" x14ac:dyDescent="0.25">
      <c r="A44" s="21"/>
      <c r="B44" s="19" t="s">
        <v>54</v>
      </c>
      <c r="C44" s="20"/>
      <c r="D44" s="20"/>
      <c r="E44" s="20"/>
      <c r="F44" s="20"/>
    </row>
    <row r="45" spans="1:11" x14ac:dyDescent="0.25">
      <c r="A45" s="21"/>
      <c r="B45" s="19" t="s">
        <v>55</v>
      </c>
      <c r="C45" s="20"/>
      <c r="D45" s="20"/>
      <c r="E45" s="20"/>
      <c r="F45" s="20"/>
    </row>
    <row r="46" spans="1:11" x14ac:dyDescent="0.25">
      <c r="A46" s="21"/>
      <c r="B46" s="19" t="s">
        <v>56</v>
      </c>
      <c r="C46" s="20"/>
      <c r="D46" s="20"/>
      <c r="E46" s="20"/>
      <c r="F46" s="20"/>
    </row>
    <row r="47" spans="1:11" x14ac:dyDescent="0.25">
      <c r="A47" s="21"/>
      <c r="B47" s="19"/>
      <c r="C47" s="20"/>
      <c r="D47" s="20"/>
      <c r="E47" s="20"/>
      <c r="F47" s="20"/>
    </row>
    <row r="48" spans="1:11" x14ac:dyDescent="0.25">
      <c r="A48" s="23"/>
      <c r="B48" s="19" t="s">
        <v>50</v>
      </c>
      <c r="C48" s="20">
        <v>200000</v>
      </c>
      <c r="D48" s="20"/>
      <c r="E48" s="20"/>
      <c r="F48" s="20"/>
    </row>
    <row r="49" spans="1:9" x14ac:dyDescent="0.25">
      <c r="A49" s="24" t="s">
        <v>44</v>
      </c>
      <c r="B49" s="19" t="s">
        <v>51</v>
      </c>
      <c r="C49" s="20">
        <v>1500000</v>
      </c>
      <c r="D49" s="20"/>
      <c r="E49" s="20"/>
      <c r="F49" s="20"/>
    </row>
    <row r="50" spans="1:9" x14ac:dyDescent="0.25">
      <c r="A50" s="23" t="s">
        <v>43</v>
      </c>
      <c r="B50" s="19" t="s">
        <v>52</v>
      </c>
      <c r="C50" s="20">
        <v>250000</v>
      </c>
      <c r="D50" s="20"/>
      <c r="E50" s="20"/>
      <c r="F50" s="20"/>
    </row>
    <row r="51" spans="1:9" s="5" customFormat="1" ht="20.25" x14ac:dyDescent="0.3">
      <c r="A51" s="24" t="s">
        <v>47</v>
      </c>
      <c r="B51" s="19" t="s">
        <v>53</v>
      </c>
      <c r="C51" s="22">
        <f>C48+C49-C50</f>
        <v>1450000</v>
      </c>
      <c r="D51" s="20"/>
      <c r="E51" s="20"/>
      <c r="F51" s="20"/>
      <c r="G51" s="2"/>
      <c r="H51" s="2"/>
      <c r="I51" s="2"/>
    </row>
    <row r="52" spans="1:9" x14ac:dyDescent="0.25">
      <c r="A52" s="23"/>
      <c r="B52" s="19"/>
      <c r="C52" s="20"/>
      <c r="D52" s="20"/>
      <c r="E52" s="20"/>
      <c r="F52" s="20"/>
    </row>
    <row r="53" spans="1:9" x14ac:dyDescent="0.25">
      <c r="A53" s="23"/>
      <c r="B53" s="19" t="s">
        <v>57</v>
      </c>
      <c r="C53" s="20"/>
      <c r="D53" s="20"/>
      <c r="E53" s="20"/>
      <c r="F53" s="20"/>
    </row>
    <row r="54" spans="1:9" x14ac:dyDescent="0.25">
      <c r="A54" s="23"/>
      <c r="B54" s="19" t="s">
        <v>58</v>
      </c>
      <c r="C54" s="20"/>
      <c r="D54" s="20"/>
      <c r="E54" s="20"/>
      <c r="F54" s="20"/>
    </row>
    <row r="55" spans="1:9" x14ac:dyDescent="0.25">
      <c r="A55" s="23"/>
      <c r="B55" s="19" t="s">
        <v>59</v>
      </c>
      <c r="C55" s="20"/>
      <c r="D55" s="20"/>
      <c r="E55" s="20"/>
      <c r="F55" s="20"/>
    </row>
    <row r="56" spans="1:9" x14ac:dyDescent="0.25">
      <c r="A56" s="23"/>
      <c r="B56" s="19"/>
      <c r="C56" s="20"/>
      <c r="D56" s="20"/>
      <c r="E56" s="20"/>
      <c r="F56" s="20"/>
    </row>
    <row r="57" spans="1:9" x14ac:dyDescent="0.25">
      <c r="A57" s="23"/>
      <c r="B57" s="19" t="s">
        <v>50</v>
      </c>
      <c r="C57" s="20">
        <v>200000</v>
      </c>
      <c r="D57" s="20"/>
      <c r="E57" s="20"/>
      <c r="F57" s="20"/>
    </row>
    <row r="58" spans="1:9" x14ac:dyDescent="0.25">
      <c r="A58" s="24" t="s">
        <v>44</v>
      </c>
      <c r="B58" s="19" t="s">
        <v>51</v>
      </c>
      <c r="C58" s="20">
        <v>1500000</v>
      </c>
      <c r="D58" s="20"/>
      <c r="E58" s="20"/>
      <c r="F58" s="20"/>
    </row>
    <row r="59" spans="1:9" x14ac:dyDescent="0.25">
      <c r="A59" s="23" t="s">
        <v>43</v>
      </c>
      <c r="B59" s="19" t="s">
        <v>52</v>
      </c>
      <c r="C59" s="20">
        <v>300000</v>
      </c>
      <c r="D59" s="20"/>
      <c r="E59" s="20"/>
      <c r="F59" s="20"/>
    </row>
    <row r="60" spans="1:9" s="5" customFormat="1" ht="20.25" x14ac:dyDescent="0.3">
      <c r="A60" s="24" t="s">
        <v>47</v>
      </c>
      <c r="B60" s="19" t="s">
        <v>53</v>
      </c>
      <c r="C60" s="22">
        <f>C57+C58-C59</f>
        <v>1400000</v>
      </c>
      <c r="D60" s="20"/>
      <c r="E60" s="20"/>
      <c r="F60" s="20"/>
      <c r="G60" s="2"/>
      <c r="H60" s="2"/>
      <c r="I60" s="2"/>
    </row>
    <row r="63" spans="1:9" x14ac:dyDescent="0.25">
      <c r="A63" s="12" t="s">
        <v>8</v>
      </c>
    </row>
    <row r="64" spans="1:9" x14ac:dyDescent="0.25">
      <c r="B64" s="3"/>
    </row>
    <row r="65" spans="1:11" x14ac:dyDescent="0.25">
      <c r="A65" s="12" t="s">
        <v>9</v>
      </c>
      <c r="C65" s="4" t="s">
        <v>10</v>
      </c>
    </row>
    <row r="67" spans="1:11" x14ac:dyDescent="0.25">
      <c r="A67" s="13" t="s">
        <v>0</v>
      </c>
      <c r="C67" s="2">
        <v>6000000</v>
      </c>
    </row>
    <row r="68" spans="1:11" x14ac:dyDescent="0.25">
      <c r="A68" s="13" t="s">
        <v>1</v>
      </c>
      <c r="C68" s="2">
        <v>12000</v>
      </c>
    </row>
    <row r="69" spans="1:11" s="5" customFormat="1" ht="20.25" x14ac:dyDescent="0.3">
      <c r="A69" s="13" t="s">
        <v>11</v>
      </c>
      <c r="C69" s="7">
        <f>SUM(C67:C68)</f>
        <v>6012000</v>
      </c>
      <c r="D69" s="2"/>
      <c r="E69" s="2"/>
      <c r="F69" s="2"/>
      <c r="G69" s="2"/>
      <c r="H69" s="2"/>
      <c r="I69" s="2"/>
      <c r="J69" s="1"/>
      <c r="K69" s="1"/>
    </row>
    <row r="71" spans="1:11" x14ac:dyDescent="0.25">
      <c r="A71" s="13" t="s">
        <v>3</v>
      </c>
      <c r="C71" s="2">
        <v>3250000</v>
      </c>
    </row>
    <row r="72" spans="1:11" x14ac:dyDescent="0.25">
      <c r="A72" s="13" t="s">
        <v>5</v>
      </c>
      <c r="C72" s="2">
        <v>1860000</v>
      </c>
    </row>
    <row r="73" spans="1:11" x14ac:dyDescent="0.25">
      <c r="A73" s="13" t="s">
        <v>4</v>
      </c>
      <c r="C73" s="2">
        <v>50000</v>
      </c>
    </row>
    <row r="74" spans="1:11" x14ac:dyDescent="0.25">
      <c r="A74" s="13" t="s">
        <v>12</v>
      </c>
      <c r="C74" s="2">
        <v>374500</v>
      </c>
    </row>
    <row r="75" spans="1:11" s="5" customFormat="1" ht="20.25" x14ac:dyDescent="0.3">
      <c r="A75" s="13" t="s">
        <v>13</v>
      </c>
      <c r="C75" s="7">
        <f>SUM(C71:C74)</f>
        <v>5534500</v>
      </c>
      <c r="D75" s="2"/>
      <c r="E75" s="2"/>
      <c r="F75" s="2"/>
      <c r="G75" s="2"/>
      <c r="H75" s="2"/>
      <c r="I75" s="2"/>
      <c r="J75" s="1"/>
      <c r="K75" s="1"/>
    </row>
    <row r="77" spans="1:11" x14ac:dyDescent="0.25">
      <c r="A77" s="13" t="s">
        <v>14</v>
      </c>
      <c r="C77" s="8">
        <f>C69-C75</f>
        <v>477500</v>
      </c>
    </row>
    <row r="79" spans="1:11" x14ac:dyDescent="0.25">
      <c r="A79" s="13" t="s">
        <v>2</v>
      </c>
      <c r="C79" s="2">
        <v>7500</v>
      </c>
    </row>
    <row r="80" spans="1:11" x14ac:dyDescent="0.25">
      <c r="A80" s="13" t="s">
        <v>6</v>
      </c>
      <c r="C80" s="2">
        <v>24000</v>
      </c>
    </row>
    <row r="81" spans="1:10" s="5" customFormat="1" ht="20.25" x14ac:dyDescent="0.3">
      <c r="A81" s="13" t="s">
        <v>15</v>
      </c>
      <c r="C81" s="7">
        <f>C79-C80</f>
        <v>-16500</v>
      </c>
      <c r="D81" s="2"/>
      <c r="E81" s="2"/>
      <c r="F81" s="2"/>
      <c r="G81" s="2"/>
      <c r="H81" s="2"/>
      <c r="I81" s="2"/>
      <c r="J81" s="1"/>
    </row>
    <row r="83" spans="1:10" x14ac:dyDescent="0.25">
      <c r="A83" s="13" t="s">
        <v>16</v>
      </c>
      <c r="C83" s="2">
        <f>C77+C81</f>
        <v>461000</v>
      </c>
    </row>
    <row r="85" spans="1:10" x14ac:dyDescent="0.25">
      <c r="A85" s="13" t="s">
        <v>7</v>
      </c>
      <c r="C85" s="2">
        <v>130000</v>
      </c>
      <c r="E85" s="9"/>
    </row>
    <row r="87" spans="1:10" x14ac:dyDescent="0.25">
      <c r="A87" s="13" t="s">
        <v>17</v>
      </c>
      <c r="C87" s="8">
        <f>C83-C85</f>
        <v>331000</v>
      </c>
    </row>
    <row r="94" spans="1:10" x14ac:dyDescent="0.25">
      <c r="A94" s="12" t="s">
        <v>60</v>
      </c>
    </row>
    <row r="96" spans="1:10" x14ac:dyDescent="0.25">
      <c r="B96" s="3" t="s">
        <v>69</v>
      </c>
    </row>
    <row r="97" spans="1:12" s="17" customFormat="1" ht="6.75" x14ac:dyDescent="0.15">
      <c r="A97" s="14"/>
      <c r="B97" s="15"/>
      <c r="C97" s="16"/>
      <c r="D97" s="16"/>
      <c r="E97" s="16"/>
      <c r="F97" s="16"/>
      <c r="G97" s="16"/>
      <c r="H97" s="16"/>
      <c r="I97" s="16"/>
    </row>
    <row r="98" spans="1:12" x14ac:dyDescent="0.25">
      <c r="B98" s="3" t="s">
        <v>70</v>
      </c>
    </row>
    <row r="99" spans="1:12" x14ac:dyDescent="0.25">
      <c r="B99" s="10" t="s">
        <v>71</v>
      </c>
    </row>
    <row r="100" spans="1:12" x14ac:dyDescent="0.25">
      <c r="B100" s="1" t="s">
        <v>64</v>
      </c>
      <c r="C100" s="2">
        <v>4000000</v>
      </c>
    </row>
    <row r="101" spans="1:12" x14ac:dyDescent="0.25">
      <c r="B101" s="1" t="s">
        <v>66</v>
      </c>
      <c r="C101" s="2">
        <v>480000</v>
      </c>
    </row>
    <row r="102" spans="1:12" x14ac:dyDescent="0.25">
      <c r="B102" s="1" t="s">
        <v>72</v>
      </c>
      <c r="C102" s="2">
        <f>350000+61000</f>
        <v>411000</v>
      </c>
    </row>
    <row r="103" spans="1:12" x14ac:dyDescent="0.25">
      <c r="B103" s="1" t="s">
        <v>62</v>
      </c>
      <c r="C103" s="2">
        <v>250000</v>
      </c>
    </row>
    <row r="104" spans="1:12" s="5" customFormat="1" ht="20.25" x14ac:dyDescent="0.3">
      <c r="A104" s="13"/>
      <c r="B104" s="1" t="s">
        <v>73</v>
      </c>
      <c r="C104" s="7">
        <f>SUM(C100:C103)</f>
        <v>5141000</v>
      </c>
      <c r="D104" s="2"/>
      <c r="E104" s="2"/>
      <c r="F104" s="2"/>
      <c r="G104" s="2"/>
      <c r="H104" s="2"/>
      <c r="I104" s="2"/>
      <c r="J104" s="1"/>
      <c r="K104" s="1"/>
      <c r="L104" s="1"/>
    </row>
    <row r="105" spans="1:12" x14ac:dyDescent="0.25">
      <c r="C105" s="11"/>
    </row>
    <row r="106" spans="1:12" x14ac:dyDescent="0.25">
      <c r="B106" s="10" t="s">
        <v>74</v>
      </c>
      <c r="C106" s="11"/>
    </row>
    <row r="107" spans="1:12" x14ac:dyDescent="0.25">
      <c r="B107" s="1" t="s">
        <v>68</v>
      </c>
      <c r="C107" s="2">
        <v>1150000</v>
      </c>
    </row>
    <row r="108" spans="1:12" x14ac:dyDescent="0.25">
      <c r="B108" s="1" t="s">
        <v>25</v>
      </c>
      <c r="C108" s="2">
        <v>985000</v>
      </c>
    </row>
    <row r="109" spans="1:12" x14ac:dyDescent="0.25">
      <c r="A109" s="13">
        <v>1</v>
      </c>
      <c r="B109" s="1" t="s">
        <v>75</v>
      </c>
      <c r="C109" s="2">
        <v>60000</v>
      </c>
    </row>
    <row r="110" spans="1:12" x14ac:dyDescent="0.25">
      <c r="B110" s="1" t="s">
        <v>76</v>
      </c>
      <c r="C110" s="2">
        <v>1051400</v>
      </c>
    </row>
    <row r="111" spans="1:12" s="5" customFormat="1" ht="20.25" x14ac:dyDescent="0.3">
      <c r="A111" s="13"/>
      <c r="B111" s="1" t="s">
        <v>77</v>
      </c>
      <c r="C111" s="7">
        <f>SUM(C107:C110)</f>
        <v>3246400</v>
      </c>
      <c r="D111" s="2"/>
      <c r="E111" s="2"/>
      <c r="F111" s="2"/>
      <c r="G111" s="2"/>
      <c r="H111" s="2"/>
      <c r="I111" s="2"/>
      <c r="J111" s="1"/>
      <c r="K111" s="1"/>
      <c r="L111" s="1"/>
    </row>
    <row r="113" spans="1:12" x14ac:dyDescent="0.25">
      <c r="B113" s="1" t="s">
        <v>26</v>
      </c>
      <c r="C113" s="8">
        <f>C104+C111</f>
        <v>8387400</v>
      </c>
    </row>
    <row r="115" spans="1:12" x14ac:dyDescent="0.25">
      <c r="B115" s="3" t="s">
        <v>78</v>
      </c>
    </row>
    <row r="116" spans="1:12" x14ac:dyDescent="0.25">
      <c r="B116" s="10" t="s">
        <v>79</v>
      </c>
    </row>
    <row r="117" spans="1:12" x14ac:dyDescent="0.25">
      <c r="B117" s="1" t="s">
        <v>61</v>
      </c>
      <c r="C117" s="2">
        <v>3000000</v>
      </c>
    </row>
    <row r="118" spans="1:12" x14ac:dyDescent="0.25">
      <c r="A118" s="13">
        <v>2</v>
      </c>
      <c r="B118" s="1" t="s">
        <v>63</v>
      </c>
      <c r="C118" s="2">
        <v>952400</v>
      </c>
    </row>
    <row r="119" spans="1:12" s="5" customFormat="1" ht="20.25" x14ac:dyDescent="0.3">
      <c r="A119" s="13"/>
      <c r="B119" s="1" t="s">
        <v>80</v>
      </c>
      <c r="C119" s="7">
        <f>SUM(C117:C118)</f>
        <v>3952400</v>
      </c>
      <c r="D119" s="2"/>
      <c r="E119" s="2"/>
      <c r="F119" s="2"/>
      <c r="G119" s="2"/>
      <c r="H119" s="2"/>
      <c r="I119" s="2"/>
      <c r="J119" s="1"/>
      <c r="K119" s="1"/>
    </row>
    <row r="120" spans="1:12" x14ac:dyDescent="0.25">
      <c r="C120" s="1"/>
    </row>
    <row r="121" spans="1:12" x14ac:dyDescent="0.25">
      <c r="B121" s="10" t="s">
        <v>81</v>
      </c>
      <c r="C121" s="1"/>
    </row>
    <row r="122" spans="1:12" x14ac:dyDescent="0.25">
      <c r="B122" s="1" t="s">
        <v>67</v>
      </c>
      <c r="C122" s="2">
        <v>2650000</v>
      </c>
    </row>
    <row r="123" spans="1:12" s="5" customFormat="1" ht="20.25" x14ac:dyDescent="0.3">
      <c r="A123" s="13"/>
      <c r="B123" s="1" t="s">
        <v>82</v>
      </c>
      <c r="C123" s="7">
        <f>SUM(C122)</f>
        <v>2650000</v>
      </c>
      <c r="D123" s="2"/>
      <c r="E123" s="2"/>
      <c r="F123" s="2"/>
      <c r="G123" s="2"/>
      <c r="H123" s="2"/>
      <c r="I123" s="2"/>
      <c r="J123" s="1"/>
      <c r="K123" s="1"/>
    </row>
    <row r="124" spans="1:12" x14ac:dyDescent="0.25">
      <c r="C124" s="1"/>
    </row>
    <row r="125" spans="1:12" x14ac:dyDescent="0.25">
      <c r="B125" s="1" t="s">
        <v>65</v>
      </c>
      <c r="C125" s="2">
        <v>856000</v>
      </c>
    </row>
    <row r="126" spans="1:12" x14ac:dyDescent="0.25">
      <c r="A126" s="13">
        <v>3</v>
      </c>
      <c r="B126" s="1" t="s">
        <v>83</v>
      </c>
      <c r="C126" s="2">
        <v>545000</v>
      </c>
    </row>
    <row r="127" spans="1:12" x14ac:dyDescent="0.25">
      <c r="A127" s="13">
        <v>4</v>
      </c>
      <c r="B127" s="1" t="s">
        <v>84</v>
      </c>
      <c r="C127" s="2">
        <v>384000</v>
      </c>
    </row>
    <row r="128" spans="1:12" s="5" customFormat="1" ht="20.25" x14ac:dyDescent="0.3">
      <c r="A128" s="13"/>
      <c r="B128" s="1" t="s">
        <v>85</v>
      </c>
      <c r="C128" s="7">
        <f>SUM(C125:C127)</f>
        <v>1785000</v>
      </c>
      <c r="D128" s="2"/>
      <c r="E128" s="2"/>
      <c r="F128" s="2"/>
      <c r="G128" s="2"/>
      <c r="H128" s="2"/>
      <c r="I128" s="2"/>
      <c r="J128" s="1"/>
      <c r="K128" s="1"/>
      <c r="L128" s="1"/>
    </row>
    <row r="129" spans="1:5" x14ac:dyDescent="0.25">
      <c r="C129" s="1"/>
    </row>
    <row r="130" spans="1:5" x14ac:dyDescent="0.25">
      <c r="B130" s="1" t="s">
        <v>86</v>
      </c>
      <c r="C130" s="8">
        <f>C119+C123+C128</f>
        <v>8387400</v>
      </c>
      <c r="E130" s="2">
        <f>C123+C128</f>
        <v>4435000</v>
      </c>
    </row>
    <row r="131" spans="1:5" x14ac:dyDescent="0.25">
      <c r="C131" s="1"/>
    </row>
    <row r="132" spans="1:5" x14ac:dyDescent="0.25">
      <c r="A132" s="13">
        <v>1</v>
      </c>
      <c r="B132" s="1" t="s">
        <v>87</v>
      </c>
      <c r="C132" s="1"/>
    </row>
    <row r="133" spans="1:5" x14ac:dyDescent="0.25">
      <c r="B133" s="1" t="s">
        <v>88</v>
      </c>
      <c r="C133" s="1"/>
    </row>
    <row r="134" spans="1:5" x14ac:dyDescent="0.25">
      <c r="B134" s="1" t="s">
        <v>89</v>
      </c>
      <c r="C134" s="1"/>
    </row>
    <row r="135" spans="1:5" x14ac:dyDescent="0.25">
      <c r="B135" s="1" t="s">
        <v>90</v>
      </c>
      <c r="C135" s="1"/>
    </row>
    <row r="136" spans="1:5" x14ac:dyDescent="0.25">
      <c r="B136" s="1" t="s">
        <v>91</v>
      </c>
      <c r="C136" s="1"/>
    </row>
    <row r="137" spans="1:5" x14ac:dyDescent="0.25">
      <c r="C137" s="1"/>
    </row>
    <row r="138" spans="1:5" x14ac:dyDescent="0.25">
      <c r="A138" s="13">
        <v>2</v>
      </c>
      <c r="B138" s="1" t="s">
        <v>98</v>
      </c>
      <c r="C138" s="1"/>
    </row>
    <row r="139" spans="1:5" x14ac:dyDescent="0.25">
      <c r="B139" s="1" t="s">
        <v>99</v>
      </c>
      <c r="C139" s="1"/>
    </row>
    <row r="140" spans="1:5" x14ac:dyDescent="0.25">
      <c r="B140" s="1" t="s">
        <v>100</v>
      </c>
      <c r="C140" s="1"/>
    </row>
    <row r="141" spans="1:5" x14ac:dyDescent="0.25">
      <c r="B141" s="1" t="s">
        <v>101</v>
      </c>
      <c r="C141" s="1"/>
    </row>
    <row r="142" spans="1:5" x14ac:dyDescent="0.25">
      <c r="B142" s="1" t="s">
        <v>102</v>
      </c>
      <c r="C142" s="1"/>
    </row>
    <row r="143" spans="1:5" x14ac:dyDescent="0.25">
      <c r="B143" s="1" t="s">
        <v>103</v>
      </c>
      <c r="C143" s="1"/>
    </row>
    <row r="144" spans="1:5" x14ac:dyDescent="0.25">
      <c r="C144" s="1"/>
    </row>
    <row r="145" spans="1:3" x14ac:dyDescent="0.25">
      <c r="A145" s="13">
        <v>3</v>
      </c>
      <c r="B145" s="1" t="s">
        <v>92</v>
      </c>
      <c r="C145" s="1"/>
    </row>
    <row r="146" spans="1:3" x14ac:dyDescent="0.25">
      <c r="B146" s="1" t="s">
        <v>93</v>
      </c>
      <c r="C146" s="1"/>
    </row>
    <row r="147" spans="1:3" x14ac:dyDescent="0.25">
      <c r="B147" s="1" t="s">
        <v>94</v>
      </c>
      <c r="C147" s="1"/>
    </row>
    <row r="148" spans="1:3" x14ac:dyDescent="0.25">
      <c r="B148" s="1" t="s">
        <v>95</v>
      </c>
      <c r="C148" s="1"/>
    </row>
    <row r="149" spans="1:3" x14ac:dyDescent="0.25">
      <c r="C149" s="1"/>
    </row>
    <row r="150" spans="1:3" x14ac:dyDescent="0.25">
      <c r="A150" s="13">
        <v>4</v>
      </c>
      <c r="B150" s="1" t="s">
        <v>96</v>
      </c>
      <c r="C150" s="1"/>
    </row>
    <row r="151" spans="1:3" x14ac:dyDescent="0.25">
      <c r="B151" s="1" t="s">
        <v>97</v>
      </c>
      <c r="C151" s="1"/>
    </row>
    <row r="152" spans="1:3" x14ac:dyDescent="0.25">
      <c r="C152" s="1"/>
    </row>
  </sheetData>
  <sortState ref="B3:C16">
    <sortCondition ref="B3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&amp;CLøsning oppgaver kapittel 4</oddHeader>
    <oddFooter>&amp;CSide 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Kapittel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2015-09-02T13:39:46Z</dcterms:modified>
</cp:coreProperties>
</file>