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27004545-A93B-4ED2-9093-70F46622F93B}" xr6:coauthVersionLast="47" xr6:coauthVersionMax="47" xr10:uidLastSave="{00000000-0000-0000-0000-000000000000}"/>
  <bookViews>
    <workbookView xWindow="735" yWindow="735" windowWidth="23400" windowHeight="12630" activeTab="1" xr2:uid="{00000000-000D-0000-FFFF-FFFF00000000}"/>
  </bookViews>
  <sheets>
    <sheet name="7.17" sheetId="16" r:id="rId1"/>
    <sheet name="7.18" sheetId="10" r:id="rId2"/>
    <sheet name="7.19" sheetId="14" r:id="rId3"/>
    <sheet name="7.20" sheetId="15" r:id="rId4"/>
    <sheet name="7.21" sheetId="17" r:id="rId5"/>
    <sheet name="7.23" sheetId="27" r:id="rId6"/>
    <sheet name="7.24" sheetId="28" r:id="rId7"/>
    <sheet name="7.25" sheetId="29" r:id="rId8"/>
    <sheet name="7.26 " sheetId="33" r:id="rId9"/>
    <sheet name="Kontantstrøm 7.26" sheetId="3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3" l="1"/>
  <c r="F36" i="33"/>
  <c r="E36" i="33"/>
  <c r="D36" i="33"/>
  <c r="F16" i="33"/>
  <c r="E16" i="33"/>
  <c r="D16" i="33"/>
  <c r="F11" i="33"/>
  <c r="E11" i="33"/>
  <c r="D11" i="33"/>
  <c r="F5" i="33"/>
  <c r="E5" i="33"/>
  <c r="D5" i="33"/>
  <c r="D12" i="33" l="1"/>
  <c r="E12" i="33"/>
  <c r="F12" i="33"/>
  <c r="D18" i="33" l="1"/>
  <c r="F18" i="33"/>
  <c r="E18" i="33"/>
  <c r="D22" i="33" l="1"/>
  <c r="D28" i="33" s="1"/>
  <c r="D27" i="33" s="1"/>
  <c r="F22" i="33"/>
  <c r="F28" i="33" s="1"/>
  <c r="F27" i="33" s="1"/>
  <c r="E22" i="33"/>
  <c r="E28" i="33" s="1"/>
  <c r="E27" i="33" s="1"/>
  <c r="E39" i="33" s="1"/>
  <c r="D39" i="33" l="1"/>
  <c r="E44" i="33"/>
  <c r="D44" i="33" l="1"/>
  <c r="E14" i="28" l="1"/>
  <c r="G14" i="28"/>
  <c r="C14" i="28"/>
  <c r="E8" i="28"/>
  <c r="E16" i="28" s="1"/>
  <c r="G8" i="28"/>
  <c r="G16" i="28" s="1"/>
  <c r="C8" i="28"/>
  <c r="C16" i="28" s="1"/>
  <c r="G12" i="27"/>
  <c r="H12" i="27"/>
  <c r="F12" i="27"/>
  <c r="D51" i="16" l="1"/>
  <c r="D52" i="16"/>
  <c r="D53" i="16"/>
  <c r="D54" i="16"/>
  <c r="D55" i="16"/>
  <c r="D60" i="16"/>
  <c r="D62" i="16"/>
  <c r="D49" i="16"/>
  <c r="E20" i="16"/>
  <c r="F20" i="16"/>
  <c r="E13" i="16"/>
  <c r="F13" i="16"/>
  <c r="F15" i="16" s="1"/>
  <c r="D20" i="16"/>
  <c r="D13" i="16"/>
  <c r="D15" i="16" s="1"/>
  <c r="D58" i="16" s="1"/>
  <c r="F28" i="16"/>
  <c r="E28" i="16"/>
  <c r="D28" i="16"/>
  <c r="C22" i="10"/>
  <c r="C16" i="10"/>
  <c r="C24" i="10" l="1"/>
  <c r="C29" i="10" s="1"/>
  <c r="D56" i="16"/>
  <c r="F22" i="16"/>
  <c r="E15" i="16"/>
  <c r="D22" i="16"/>
  <c r="C33" i="10" l="1"/>
  <c r="D64" i="16"/>
  <c r="E22" i="16"/>
  <c r="C24" i="14" l="1"/>
</calcChain>
</file>

<file path=xl/sharedStrings.xml><?xml version="1.0" encoding="utf-8"?>
<sst xmlns="http://schemas.openxmlformats.org/spreadsheetml/2006/main" count="299" uniqueCount="148">
  <si>
    <t>Salgsinntekt</t>
  </si>
  <si>
    <t>Varekostnad</t>
  </si>
  <si>
    <t>Avskrivning</t>
  </si>
  <si>
    <t>Annen driftskostnad</t>
  </si>
  <si>
    <t>Driftsresultat</t>
  </si>
  <si>
    <t>Årsresultat</t>
  </si>
  <si>
    <t xml:space="preserve">Styrets forslag til disponering av </t>
  </si>
  <si>
    <t>årsresultatet:</t>
  </si>
  <si>
    <t>Avsatt utbytte</t>
  </si>
  <si>
    <t>SUM</t>
  </si>
  <si>
    <t>EIENDELER</t>
  </si>
  <si>
    <t>Sum anleggsmidler</t>
  </si>
  <si>
    <t>EGENKAPITAL OG GJELD</t>
  </si>
  <si>
    <t>Sum egenkapital</t>
  </si>
  <si>
    <t>Øvrig langsiktig gjeld</t>
  </si>
  <si>
    <t>Sum driftsinntekter</t>
  </si>
  <si>
    <t>Netto finansposter</t>
  </si>
  <si>
    <t xml:space="preserve">Skattekostnad </t>
  </si>
  <si>
    <t>Sum driftskostnader</t>
  </si>
  <si>
    <t>Utsatt skatt</t>
  </si>
  <si>
    <t>Utbytte</t>
  </si>
  <si>
    <t>Resultat før skattekostnad</t>
  </si>
  <si>
    <t>Rentekostnader</t>
  </si>
  <si>
    <t>Renteinntekter</t>
  </si>
  <si>
    <t>Lønn og sosiale kostnader</t>
  </si>
  <si>
    <t>–</t>
  </si>
  <si>
    <t>=</t>
  </si>
  <si>
    <t>+</t>
  </si>
  <si>
    <t>Sum eiendeler</t>
  </si>
  <si>
    <t>Sum egenkapital og gjeld</t>
  </si>
  <si>
    <t>Driftsinntekter</t>
  </si>
  <si>
    <t>Diverse kostnader</t>
  </si>
  <si>
    <t>Tap på fordringer</t>
  </si>
  <si>
    <t>Finansinntekter</t>
  </si>
  <si>
    <t>Balanse per 31.12.</t>
  </si>
  <si>
    <t>20x2</t>
  </si>
  <si>
    <t>20x1</t>
  </si>
  <si>
    <t>kr</t>
  </si>
  <si>
    <t>%</t>
  </si>
  <si>
    <t>Mest likvide omløpsmidler</t>
  </si>
  <si>
    <t>a)</t>
  </si>
  <si>
    <t>b)</t>
  </si>
  <si>
    <t>Varebeholdninger</t>
  </si>
  <si>
    <t>Omsetning</t>
  </si>
  <si>
    <t>Avskrivninger</t>
  </si>
  <si>
    <t>Andre driftskostnader</t>
  </si>
  <si>
    <t>Resultat før skatt</t>
  </si>
  <si>
    <t>Skattekostnad</t>
  </si>
  <si>
    <t>Årsoverskudd</t>
  </si>
  <si>
    <t>Gjennomsnittlig totalkapital</t>
  </si>
  <si>
    <t>Gjennomsnittlig egenkapital</t>
  </si>
  <si>
    <t>Gjennomsnittlig gjeld</t>
  </si>
  <si>
    <t>c)</t>
  </si>
  <si>
    <t>Egenkapitalrentabilitet etter skatt</t>
  </si>
  <si>
    <t>d)</t>
  </si>
  <si>
    <t>Resultatgrad</t>
  </si>
  <si>
    <t>Kapitalens omløpshastighet</t>
  </si>
  <si>
    <t>f)</t>
  </si>
  <si>
    <t>Gjennomsnittlig lånerente</t>
  </si>
  <si>
    <t>Gevinst ved salg av tomt er en inntekt av mer spesiell karakter selv om den</t>
  </si>
  <si>
    <t>fornuftig å holde en slik inntekt utenom rentabilitetsberegningene.</t>
  </si>
  <si>
    <t>er klassifisert som en driftsinntekt. Gevinsten er dessuten relativt betydelig.</t>
  </si>
  <si>
    <t>I en lønnsomhetsanalyse der vi skal sammenligne over tid, vil det derfor være</t>
  </si>
  <si>
    <t>Totalkapitalavkastning</t>
  </si>
  <si>
    <r>
      <t>Totalrentabilitet (R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>):</t>
    </r>
  </si>
  <si>
    <r>
      <t>R</t>
    </r>
    <r>
      <rPr>
        <vertAlign val="subscript"/>
        <sz val="12"/>
        <rFont val="Times New Roman"/>
        <family val="1"/>
      </rPr>
      <t>EK</t>
    </r>
    <r>
      <rPr>
        <sz val="12"/>
        <rFont val="Times New Roman"/>
        <family val="1"/>
      </rPr>
      <t xml:space="preserve"> før skatt:</t>
    </r>
  </si>
  <si>
    <t>Driftskostnader</t>
  </si>
  <si>
    <t>Totalkapitalens avkastning</t>
  </si>
  <si>
    <r>
      <t>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 xml:space="preserve"> =</t>
    </r>
  </si>
  <si>
    <r>
      <t>R</t>
    </r>
    <r>
      <rPr>
        <vertAlign val="subscript"/>
        <sz val="12"/>
        <rFont val="Times New Roman"/>
        <family val="1"/>
      </rPr>
      <t xml:space="preserve">EK </t>
    </r>
    <r>
      <rPr>
        <sz val="12"/>
        <rFont val="Times New Roman"/>
        <family val="1"/>
      </rPr>
      <t xml:space="preserve"> før skatt =</t>
    </r>
  </si>
  <si>
    <t>Resultatgrad =</t>
  </si>
  <si>
    <t>Variable kostnader</t>
  </si>
  <si>
    <t>Dekningsbidrag</t>
  </si>
  <si>
    <t>Faste driftskostnader</t>
  </si>
  <si>
    <t>20x3</t>
  </si>
  <si>
    <t>Varekostnader</t>
  </si>
  <si>
    <t>Verdiøkning aksjer</t>
  </si>
  <si>
    <t>Resultatregnskap</t>
  </si>
  <si>
    <t>Vertikal analyse</t>
  </si>
  <si>
    <t>Horisontal analyse</t>
  </si>
  <si>
    <r>
      <t xml:space="preserve">Se lærebokas omtale av </t>
    </r>
    <r>
      <rPr>
        <i/>
        <sz val="12"/>
        <rFont val="Times New Roman"/>
        <family val="1"/>
      </rPr>
      <t>særlige poster</t>
    </r>
    <r>
      <rPr>
        <sz val="12"/>
        <rFont val="Times New Roman"/>
        <family val="1"/>
      </rPr>
      <t>.</t>
    </r>
  </si>
  <si>
    <r>
      <t>Egenkapitalrentabilitet (R</t>
    </r>
    <r>
      <rPr>
        <vertAlign val="subscript"/>
        <sz val="12"/>
        <rFont val="Times New Roman"/>
        <family val="1"/>
      </rPr>
      <t>EK</t>
    </r>
    <r>
      <rPr>
        <sz val="12"/>
        <rFont val="Times New Roman"/>
        <family val="1"/>
      </rPr>
      <t>) før skatt</t>
    </r>
  </si>
  <si>
    <r>
      <t>Totalkapitalrentabilitet (R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>)</t>
    </r>
  </si>
  <si>
    <t>e)</t>
  </si>
  <si>
    <t>Totalrentabilitet</t>
  </si>
  <si>
    <t>EK-rentabilitet før skatt</t>
  </si>
  <si>
    <t>Dekningsgrad</t>
  </si>
  <si>
    <t>Faste driftskostnader ekskl. renter</t>
  </si>
  <si>
    <t>Egenkapitalprosent</t>
  </si>
  <si>
    <t>Totalkapitalens rentabilitet</t>
  </si>
  <si>
    <t>Egenkapitalrentabilitet</t>
  </si>
  <si>
    <t>Gjennomsnittlig gjeldsrente</t>
  </si>
  <si>
    <t>Vareforbruk</t>
  </si>
  <si>
    <t>Variabel lønn</t>
  </si>
  <si>
    <t>Faste kostnader</t>
  </si>
  <si>
    <t>Administrasjonskostnader</t>
  </si>
  <si>
    <t>Sum faste kosnader</t>
  </si>
  <si>
    <t>Resultat</t>
  </si>
  <si>
    <t>Nullpunktomsetning</t>
  </si>
  <si>
    <t>Sikkerhetsmargin</t>
  </si>
  <si>
    <t>Når vi skal se på sammenhengen mellom totalkapitalens og egenkapitalens</t>
  </si>
  <si>
    <t>rentabilitet, vil følgende formel være nyttig.</t>
  </si>
  <si>
    <t>Overføres til annen egenkapital</t>
  </si>
  <si>
    <t>Kontantstrømmer fra operasjonelle aktiviteter</t>
  </si>
  <si>
    <t>Periodens betalte skatt</t>
  </si>
  <si>
    <t>Ordinære avskrivninger</t>
  </si>
  <si>
    <t>Endring i varelager</t>
  </si>
  <si>
    <t>Endring i kundefordringer</t>
  </si>
  <si>
    <t>Endring i leverandørgjeld</t>
  </si>
  <si>
    <t>Endring i andre tidsavgrensningsposter</t>
  </si>
  <si>
    <t>Netto kontantstrøm fra operasjonelle aktiviteter</t>
  </si>
  <si>
    <t>Kontantstrømmer fra investeringsaktiviteter</t>
  </si>
  <si>
    <t>Utbetalinger ved kjøp av varige driftsmidler</t>
  </si>
  <si>
    <t xml:space="preserve">Netto kontantstrøm fra investeringsaktiviteter </t>
  </si>
  <si>
    <t>Kontantstrømmer fra finansieringsaktiviteter</t>
  </si>
  <si>
    <t>Utbetalinger ved nedbetaling av langsiktig gjeld</t>
  </si>
  <si>
    <t>Utbetalinger av utbytte/privatuttak</t>
  </si>
  <si>
    <t xml:space="preserve">Netto kontantstrøm fra finansieringsaktiviteter </t>
  </si>
  <si>
    <t>Beholdning av kontanter o.l. ved periodens begynnelse</t>
  </si>
  <si>
    <t xml:space="preserve">Oppgave 7.20 </t>
  </si>
  <si>
    <t>Oppgave 7.21</t>
  </si>
  <si>
    <t>Oppgave 7.23</t>
  </si>
  <si>
    <t>Oppgave 7.24</t>
  </si>
  <si>
    <t>Oppgave 7.25</t>
  </si>
  <si>
    <t>Oppgave 7.26</t>
  </si>
  <si>
    <t>Øvrig kortsiktig gjeld</t>
  </si>
  <si>
    <t>Totalkapitalens avkastning i kroner</t>
  </si>
  <si>
    <t>Netto endring i kontanter og kontantekvivalenter</t>
  </si>
  <si>
    <t>Beholdning av kontanter o.l. ved periodens slutt</t>
  </si>
  <si>
    <t>Tall fra oppgaveteksten:</t>
  </si>
  <si>
    <t>Løsningen starter her:</t>
  </si>
  <si>
    <t xml:space="preserve">Oppgave 7.17 </t>
  </si>
  <si>
    <t>Oppgave 7.18</t>
  </si>
  <si>
    <t>Totalkapitalavkastning i kroner:</t>
  </si>
  <si>
    <t>Egenkapitalavkastning i kroner:</t>
  </si>
  <si>
    <t>Egenkapitens avkastning i kroner</t>
  </si>
  <si>
    <t xml:space="preserve">Totalrentabilitet: </t>
  </si>
  <si>
    <t xml:space="preserve">Resultatgrad: </t>
  </si>
  <si>
    <t xml:space="preserve">Kapitalens omløpshastighet: </t>
  </si>
  <si>
    <t xml:space="preserve">Egenkapitalrentabilitet: </t>
  </si>
  <si>
    <t>Gjennomsnittlig gjeldsrente:</t>
  </si>
  <si>
    <t>Tips:</t>
  </si>
  <si>
    <t>Sett opp en vertikal og/eller horisontal analyse av resultatregnskapet</t>
  </si>
  <si>
    <t>Lønn og feriepenger</t>
  </si>
  <si>
    <t>Avgiftspliktig varesalg</t>
  </si>
  <si>
    <t>Arbeidsgiveravgift</t>
  </si>
  <si>
    <t>Gevinst ved salg av bil</t>
  </si>
  <si>
    <t>Oppgave 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</si>
</sst>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kr&quot;\ #,##0;[Red]\-&quot;kr&quot;\ #,##0"/>
    <numFmt numFmtId="164" formatCode="#,##0.0"/>
    <numFmt numFmtId="165" formatCode="0.0\ 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vertAlign val="subscript"/>
      <sz val="12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3" fontId="3" fillId="0" borderId="4" xfId="0" applyNumberFormat="1" applyFont="1" applyBorder="1"/>
    <xf numFmtId="3" fontId="3" fillId="0" borderId="7" xfId="0" applyNumberFormat="1" applyFont="1" applyBorder="1"/>
    <xf numFmtId="0" fontId="8" fillId="0" borderId="0" xfId="2" applyFont="1"/>
    <xf numFmtId="0" fontId="3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3" fontId="3" fillId="0" borderId="0" xfId="2" applyNumberFormat="1" applyFont="1"/>
    <xf numFmtId="3" fontId="3" fillId="0" borderId="4" xfId="2" applyNumberFormat="1" applyFont="1" applyBorder="1"/>
    <xf numFmtId="3" fontId="3" fillId="0" borderId="10" xfId="2" applyNumberFormat="1" applyFont="1" applyBorder="1"/>
    <xf numFmtId="3" fontId="3" fillId="0" borderId="12" xfId="2" applyNumberFormat="1" applyFont="1" applyBorder="1"/>
    <xf numFmtId="165" fontId="3" fillId="0" borderId="10" xfId="1" applyNumberFormat="1" applyFont="1" applyBorder="1"/>
    <xf numFmtId="165" fontId="3" fillId="0" borderId="12" xfId="1" applyNumberFormat="1" applyFont="1" applyBorder="1"/>
    <xf numFmtId="165" fontId="3" fillId="0" borderId="11" xfId="1" applyNumberFormat="1" applyFont="1" applyBorder="1"/>
    <xf numFmtId="0" fontId="4" fillId="0" borderId="0" xfId="2" applyFont="1"/>
    <xf numFmtId="165" fontId="3" fillId="0" borderId="0" xfId="1" applyNumberFormat="1" applyFont="1"/>
    <xf numFmtId="2" fontId="3" fillId="0" borderId="0" xfId="2" applyNumberFormat="1" applyFont="1"/>
    <xf numFmtId="0" fontId="10" fillId="0" borderId="0" xfId="2" applyFont="1"/>
    <xf numFmtId="3" fontId="8" fillId="0" borderId="0" xfId="2" applyNumberFormat="1" applyFont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left" indent="1"/>
    </xf>
    <xf numFmtId="3" fontId="8" fillId="0" borderId="0" xfId="0" applyNumberFormat="1" applyFont="1" applyAlignment="1">
      <alignment horizontal="center"/>
    </xf>
    <xf numFmtId="165" fontId="3" fillId="0" borderId="4" xfId="1" applyNumberFormat="1" applyFont="1" applyBorder="1"/>
    <xf numFmtId="165" fontId="3" fillId="0" borderId="7" xfId="1" applyNumberFormat="1" applyFont="1" applyBorder="1"/>
    <xf numFmtId="0" fontId="3" fillId="2" borderId="0" xfId="0" applyFont="1" applyFill="1"/>
    <xf numFmtId="0" fontId="3" fillId="0" borderId="0" xfId="2" applyFont="1" applyBorder="1"/>
    <xf numFmtId="3" fontId="3" fillId="0" borderId="7" xfId="2" applyNumberFormat="1" applyFont="1" applyBorder="1"/>
    <xf numFmtId="3" fontId="3" fillId="0" borderId="1" xfId="2" applyNumberFormat="1" applyFont="1" applyBorder="1"/>
    <xf numFmtId="0" fontId="3" fillId="0" borderId="0" xfId="2" applyFont="1" applyAlignment="1">
      <alignment horizontal="left"/>
    </xf>
    <xf numFmtId="0" fontId="11" fillId="0" borderId="0" xfId="2" applyFont="1"/>
    <xf numFmtId="3" fontId="3" fillId="0" borderId="14" xfId="0" applyNumberFormat="1" applyFont="1" applyBorder="1"/>
    <xf numFmtId="3" fontId="3" fillId="0" borderId="9" xfId="0" applyNumberFormat="1" applyFont="1" applyBorder="1"/>
    <xf numFmtId="3" fontId="3" fillId="0" borderId="6" xfId="0" applyNumberFormat="1" applyFont="1" applyBorder="1"/>
    <xf numFmtId="0" fontId="3" fillId="0" borderId="13" xfId="0" applyFont="1" applyBorder="1"/>
    <xf numFmtId="3" fontId="3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8" xfId="0" applyFont="1" applyBorder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quotePrefix="1" applyFont="1"/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5" fontId="3" fillId="0" borderId="16" xfId="1" applyNumberFormat="1" applyFont="1" applyBorder="1"/>
    <xf numFmtId="0" fontId="3" fillId="0" borderId="14" xfId="0" quotePrefix="1" applyFont="1" applyBorder="1" applyAlignment="1">
      <alignment horizontal="right"/>
    </xf>
    <xf numFmtId="165" fontId="3" fillId="0" borderId="9" xfId="1" applyNumberFormat="1" applyFont="1" applyBorder="1"/>
    <xf numFmtId="0" fontId="3" fillId="0" borderId="16" xfId="0" applyFont="1" applyBorder="1"/>
    <xf numFmtId="0" fontId="9" fillId="0" borderId="0" xfId="0" applyFont="1" applyBorder="1"/>
    <xf numFmtId="0" fontId="3" fillId="0" borderId="14" xfId="0" applyFont="1" applyBorder="1"/>
    <xf numFmtId="3" fontId="3" fillId="0" borderId="16" xfId="0" applyNumberFormat="1" applyFont="1" applyBorder="1"/>
    <xf numFmtId="0" fontId="3" fillId="0" borderId="15" xfId="0" applyFont="1" applyBorder="1"/>
    <xf numFmtId="9" fontId="3" fillId="0" borderId="17" xfId="1" applyFont="1" applyBorder="1"/>
    <xf numFmtId="3" fontId="3" fillId="0" borderId="19" xfId="0" applyNumberFormat="1" applyFont="1" applyBorder="1"/>
    <xf numFmtId="3" fontId="3" fillId="0" borderId="15" xfId="0" applyNumberFormat="1" applyFont="1" applyBorder="1"/>
    <xf numFmtId="3" fontId="3" fillId="0" borderId="1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3" fillId="0" borderId="17" xfId="0" applyNumberFormat="1" applyFont="1" applyBorder="1"/>
    <xf numFmtId="0" fontId="3" fillId="0" borderId="0" xfId="0" applyFont="1" applyAlignment="1">
      <alignment horizontal="left"/>
    </xf>
    <xf numFmtId="3" fontId="3" fillId="0" borderId="8" xfId="2" applyNumberFormat="1" applyFont="1" applyBorder="1"/>
    <xf numFmtId="0" fontId="6" fillId="0" borderId="0" xfId="2" applyFont="1"/>
    <xf numFmtId="0" fontId="5" fillId="0" borderId="0" xfId="2" applyFont="1"/>
    <xf numFmtId="3" fontId="5" fillId="0" borderId="0" xfId="2" applyNumberFormat="1" applyFont="1"/>
    <xf numFmtId="0" fontId="12" fillId="0" borderId="0" xfId="2"/>
    <xf numFmtId="0" fontId="14" fillId="0" borderId="0" xfId="2" applyFont="1"/>
    <xf numFmtId="0" fontId="7" fillId="0" borderId="0" xfId="2" applyFont="1"/>
    <xf numFmtId="6" fontId="3" fillId="0" borderId="0" xfId="2" applyNumberFormat="1" applyFont="1" applyAlignment="1">
      <alignment horizontal="left"/>
    </xf>
    <xf numFmtId="3" fontId="10" fillId="3" borderId="10" xfId="2" applyNumberFormat="1" applyFont="1" applyFill="1" applyBorder="1"/>
    <xf numFmtId="3" fontId="8" fillId="3" borderId="19" xfId="2" applyNumberFormat="1" applyFont="1" applyFill="1" applyBorder="1" applyAlignment="1">
      <alignment horizontal="center"/>
    </xf>
    <xf numFmtId="3" fontId="8" fillId="3" borderId="10" xfId="2" applyNumberFormat="1" applyFont="1" applyFill="1" applyBorder="1" applyAlignment="1">
      <alignment horizontal="center"/>
    </xf>
    <xf numFmtId="3" fontId="3" fillId="3" borderId="8" xfId="2" applyNumberFormat="1" applyFont="1" applyFill="1" applyBorder="1"/>
    <xf numFmtId="3" fontId="3" fillId="0" borderId="23" xfId="2" applyNumberFormat="1" applyFont="1" applyBorder="1"/>
    <xf numFmtId="3" fontId="3" fillId="3" borderId="12" xfId="2" applyNumberFormat="1" applyFont="1" applyFill="1" applyBorder="1"/>
    <xf numFmtId="3" fontId="3" fillId="0" borderId="21" xfId="2" applyNumberFormat="1" applyFont="1" applyBorder="1"/>
    <xf numFmtId="3" fontId="3" fillId="3" borderId="11" xfId="2" applyNumberFormat="1" applyFont="1" applyFill="1" applyBorder="1"/>
    <xf numFmtId="3" fontId="3" fillId="0" borderId="22" xfId="2" applyNumberFormat="1" applyFont="1" applyBorder="1"/>
    <xf numFmtId="3" fontId="8" fillId="3" borderId="10" xfId="2" applyNumberFormat="1" applyFont="1" applyFill="1" applyBorder="1"/>
    <xf numFmtId="3" fontId="3" fillId="3" borderId="13" xfId="2" applyNumberFormat="1" applyFont="1" applyFill="1" applyBorder="1"/>
    <xf numFmtId="3" fontId="3" fillId="3" borderId="5" xfId="2" applyNumberFormat="1" applyFont="1" applyFill="1" applyBorder="1"/>
    <xf numFmtId="3" fontId="3" fillId="3" borderId="18" xfId="2" applyNumberFormat="1" applyFont="1" applyFill="1" applyBorder="1"/>
    <xf numFmtId="3" fontId="10" fillId="3" borderId="15" xfId="2" applyNumberFormat="1" applyFont="1" applyFill="1" applyBorder="1"/>
    <xf numFmtId="3" fontId="3" fillId="3" borderId="7" xfId="2" applyNumberFormat="1" applyFont="1" applyFill="1" applyBorder="1"/>
    <xf numFmtId="3" fontId="3" fillId="3" borderId="17" xfId="2" applyNumberFormat="1" applyFont="1" applyFill="1" applyBorder="1"/>
    <xf numFmtId="3" fontId="3" fillId="3" borderId="10" xfId="2" applyNumberFormat="1" applyFont="1" applyFill="1" applyBorder="1"/>
    <xf numFmtId="3" fontId="3" fillId="0" borderId="20" xfId="2" applyNumberFormat="1" applyFont="1" applyBorder="1"/>
    <xf numFmtId="3" fontId="3" fillId="3" borderId="4" xfId="2" applyNumberFormat="1" applyFont="1" applyFill="1" applyBorder="1"/>
    <xf numFmtId="3" fontId="3" fillId="3" borderId="9" xfId="2" applyNumberFormat="1" applyFont="1" applyFill="1" applyBorder="1"/>
    <xf numFmtId="0" fontId="3" fillId="0" borderId="2" xfId="0" applyFont="1" applyBorder="1"/>
    <xf numFmtId="3" fontId="3" fillId="0" borderId="2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165" fontId="3" fillId="0" borderId="0" xfId="1" applyNumberFormat="1" applyFont="1" applyBorder="1"/>
    <xf numFmtId="0" fontId="3" fillId="0" borderId="2" xfId="2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19" xfId="0" applyFont="1" applyBorder="1"/>
    <xf numFmtId="0" fontId="3" fillId="0" borderId="17" xfId="0" applyFont="1" applyBorder="1"/>
    <xf numFmtId="165" fontId="3" fillId="0" borderId="0" xfId="1" applyNumberFormat="1" applyFont="1" applyBorder="1" applyAlignment="1">
      <alignment horizontal="left" indent="5"/>
    </xf>
    <xf numFmtId="0" fontId="10" fillId="0" borderId="0" xfId="0" applyFont="1" applyFill="1"/>
    <xf numFmtId="0" fontId="8" fillId="0" borderId="19" xfId="0" applyFont="1" applyBorder="1"/>
    <xf numFmtId="0" fontId="3" fillId="0" borderId="9" xfId="0" applyFont="1" applyBorder="1"/>
    <xf numFmtId="3" fontId="8" fillId="0" borderId="1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Border="1"/>
    <xf numFmtId="4" fontId="3" fillId="0" borderId="4" xfId="0" applyNumberFormat="1" applyFont="1" applyBorder="1"/>
    <xf numFmtId="9" fontId="3" fillId="0" borderId="7" xfId="1" applyFont="1" applyBorder="1"/>
    <xf numFmtId="164" fontId="3" fillId="0" borderId="4" xfId="0" applyNumberFormat="1" applyFont="1" applyBorder="1"/>
    <xf numFmtId="0" fontId="3" fillId="0" borderId="19" xfId="0" applyFont="1" applyBorder="1" applyAlignment="1">
      <alignment horizontal="right"/>
    </xf>
    <xf numFmtId="3" fontId="8" fillId="0" borderId="9" xfId="0" applyNumberFormat="1" applyFont="1" applyBorder="1" applyAlignment="1">
      <alignment horizontal="center"/>
    </xf>
    <xf numFmtId="0" fontId="3" fillId="0" borderId="19" xfId="0" quotePrefix="1" applyFont="1" applyBorder="1" applyAlignment="1">
      <alignment horizontal="right"/>
    </xf>
    <xf numFmtId="3" fontId="3" fillId="0" borderId="18" xfId="0" applyNumberFormat="1" applyFont="1" applyBorder="1"/>
    <xf numFmtId="3" fontId="3" fillId="0" borderId="10" xfId="0" applyNumberFormat="1" applyFont="1" applyBorder="1"/>
    <xf numFmtId="4" fontId="3" fillId="0" borderId="10" xfId="0" applyNumberFormat="1" applyFont="1" applyBorder="1"/>
    <xf numFmtId="0" fontId="3" fillId="4" borderId="19" xfId="0" applyFont="1" applyFill="1" applyBorder="1"/>
    <xf numFmtId="3" fontId="3" fillId="4" borderId="4" xfId="0" applyNumberFormat="1" applyFont="1" applyFill="1" applyBorder="1"/>
    <xf numFmtId="3" fontId="3" fillId="4" borderId="9" xfId="0" applyNumberFormat="1" applyFont="1" applyFill="1" applyBorder="1"/>
    <xf numFmtId="0" fontId="3" fillId="4" borderId="4" xfId="0" applyFont="1" applyFill="1" applyBorder="1"/>
    <xf numFmtId="165" fontId="3" fillId="4" borderId="4" xfId="1" applyNumberFormat="1" applyFont="1" applyFill="1" applyBorder="1"/>
    <xf numFmtId="165" fontId="3" fillId="4" borderId="9" xfId="1" applyNumberFormat="1" applyFont="1" applyFill="1" applyBorder="1"/>
    <xf numFmtId="3" fontId="3" fillId="0" borderId="11" xfId="0" applyNumberFormat="1" applyFont="1" applyBorder="1"/>
    <xf numFmtId="0" fontId="3" fillId="0" borderId="15" xfId="0" applyFont="1" applyBorder="1" applyAlignment="1">
      <alignment horizontal="right"/>
    </xf>
    <xf numFmtId="9" fontId="3" fillId="0" borderId="0" xfId="1" applyFont="1" applyBorder="1"/>
    <xf numFmtId="9" fontId="3" fillId="0" borderId="12" xfId="1" applyFont="1" applyBorder="1"/>
    <xf numFmtId="9" fontId="3" fillId="0" borderId="11" xfId="1" applyFont="1" applyBorder="1"/>
    <xf numFmtId="3" fontId="3" fillId="0" borderId="8" xfId="0" applyNumberFormat="1" applyFont="1" applyBorder="1"/>
    <xf numFmtId="0" fontId="3" fillId="0" borderId="26" xfId="0" applyFont="1" applyBorder="1" applyAlignment="1">
      <alignment horizontal="right"/>
    </xf>
    <xf numFmtId="3" fontId="3" fillId="0" borderId="21" xfId="0" applyNumberFormat="1" applyFont="1" applyBorder="1"/>
    <xf numFmtId="0" fontId="3" fillId="0" borderId="27" xfId="0" quotePrefix="1" applyFont="1" applyBorder="1" applyAlignment="1">
      <alignment horizontal="right"/>
    </xf>
    <xf numFmtId="0" fontId="3" fillId="0" borderId="28" xfId="0" applyFont="1" applyBorder="1"/>
    <xf numFmtId="3" fontId="3" fillId="0" borderId="28" xfId="0" applyNumberFormat="1" applyFont="1" applyBorder="1"/>
    <xf numFmtId="3" fontId="3" fillId="0" borderId="23" xfId="0" applyNumberFormat="1" applyFont="1" applyBorder="1"/>
    <xf numFmtId="0" fontId="3" fillId="0" borderId="29" xfId="0" applyFon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22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24" xfId="0" applyNumberFormat="1" applyFont="1" applyFill="1" applyBorder="1"/>
    <xf numFmtId="0" fontId="3" fillId="0" borderId="2" xfId="0" applyFont="1" applyFill="1" applyBorder="1"/>
    <xf numFmtId="2" fontId="3" fillId="0" borderId="4" xfId="1" applyNumberFormat="1" applyFont="1" applyBorder="1"/>
  </cellXfs>
  <cellStyles count="5">
    <cellStyle name="Normal" xfId="0" builtinId="0"/>
    <cellStyle name="Normal 2" xfId="2" xr:uid="{00000000-0005-0000-0000-000001000000}"/>
    <cellStyle name="Prosent" xfId="1" builtinId="5"/>
    <cellStyle name="Prosent 2" xfId="3" xr:uid="{36CC034C-FA8E-46E5-A6F6-42907C73F635}"/>
    <cellStyle name="Prosent 2 2" xfId="4" xr:uid="{0B1ED1A4-913C-4B8C-AABA-503795957055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95250</xdr:rowOff>
        </xdr:from>
        <xdr:to>
          <xdr:col>4</xdr:col>
          <xdr:colOff>19050</xdr:colOff>
          <xdr:row>27</xdr:row>
          <xdr:rowOff>104775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2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64"/>
  <sheetViews>
    <sheetView topLeftCell="A25" workbookViewId="0">
      <selection activeCell="J18" sqref="J18"/>
    </sheetView>
  </sheetViews>
  <sheetFormatPr baseColWidth="10" defaultRowHeight="15.75" x14ac:dyDescent="0.25"/>
  <cols>
    <col min="1" max="1" width="4" style="1" customWidth="1"/>
    <col min="2" max="2" width="3.140625" style="1" customWidth="1"/>
    <col min="3" max="3" width="23.85546875" style="1" bestFit="1" customWidth="1"/>
    <col min="4" max="6" width="11.5703125" style="3" bestFit="1" customWidth="1"/>
    <col min="7" max="16384" width="11.42578125" style="1"/>
  </cols>
  <sheetData>
    <row r="1" spans="2:7" x14ac:dyDescent="0.25">
      <c r="B1" s="6" t="s">
        <v>131</v>
      </c>
    </row>
    <row r="2" spans="2:7" x14ac:dyDescent="0.25">
      <c r="B2" s="6"/>
    </row>
    <row r="3" spans="2:7" x14ac:dyDescent="0.25">
      <c r="B3" s="6" t="s">
        <v>129</v>
      </c>
    </row>
    <row r="5" spans="2:7" x14ac:dyDescent="0.25">
      <c r="B5" s="6" t="s">
        <v>77</v>
      </c>
      <c r="D5" s="31" t="s">
        <v>36</v>
      </c>
      <c r="E5" s="31" t="s">
        <v>35</v>
      </c>
      <c r="F5" s="31" t="s">
        <v>74</v>
      </c>
    </row>
    <row r="6" spans="2:7" x14ac:dyDescent="0.25">
      <c r="B6" s="1" t="s">
        <v>30</v>
      </c>
      <c r="D6" s="10">
        <v>20000</v>
      </c>
      <c r="E6" s="10">
        <v>24000</v>
      </c>
      <c r="F6" s="10">
        <v>25500</v>
      </c>
    </row>
    <row r="7" spans="2:7" x14ac:dyDescent="0.25">
      <c r="D7" s="5"/>
      <c r="E7" s="5"/>
      <c r="F7" s="5"/>
    </row>
    <row r="8" spans="2:7" x14ac:dyDescent="0.25">
      <c r="B8" s="1" t="s">
        <v>75</v>
      </c>
      <c r="D8" s="3">
        <v>9600</v>
      </c>
      <c r="E8" s="3">
        <v>11750</v>
      </c>
      <c r="F8" s="3">
        <v>12750</v>
      </c>
    </row>
    <row r="9" spans="2:7" x14ac:dyDescent="0.25">
      <c r="B9" s="1" t="s">
        <v>24</v>
      </c>
      <c r="D9" s="3">
        <v>4250</v>
      </c>
      <c r="E9" s="3">
        <v>5200</v>
      </c>
      <c r="F9" s="3">
        <v>5800</v>
      </c>
    </row>
    <row r="10" spans="2:7" x14ac:dyDescent="0.25">
      <c r="B10" s="1" t="s">
        <v>44</v>
      </c>
      <c r="D10" s="3">
        <v>150</v>
      </c>
      <c r="E10" s="3">
        <v>175</v>
      </c>
      <c r="F10" s="3">
        <v>180</v>
      </c>
    </row>
    <row r="11" spans="2:7" x14ac:dyDescent="0.25">
      <c r="B11" s="1" t="s">
        <v>31</v>
      </c>
      <c r="D11" s="3">
        <v>4800</v>
      </c>
      <c r="E11" s="3">
        <v>5650</v>
      </c>
      <c r="F11" s="3">
        <v>6000</v>
      </c>
    </row>
    <row r="12" spans="2:7" x14ac:dyDescent="0.25">
      <c r="B12" s="1" t="s">
        <v>32</v>
      </c>
      <c r="D12" s="3">
        <v>30</v>
      </c>
      <c r="E12" s="3">
        <v>15</v>
      </c>
      <c r="F12" s="3">
        <v>150</v>
      </c>
    </row>
    <row r="13" spans="2:7" s="2" customFormat="1" ht="20.25" x14ac:dyDescent="0.3">
      <c r="B13" s="1" t="s">
        <v>18</v>
      </c>
      <c r="D13" s="9">
        <f>SUM(D8:D12)</f>
        <v>18830</v>
      </c>
      <c r="E13" s="9">
        <f t="shared" ref="E13:F13" si="0">SUM(E8:E12)</f>
        <v>22790</v>
      </c>
      <c r="F13" s="9">
        <f t="shared" si="0"/>
        <v>24880</v>
      </c>
      <c r="G13" s="1"/>
    </row>
    <row r="15" spans="2:7" x14ac:dyDescent="0.25">
      <c r="B15" s="1" t="s">
        <v>4</v>
      </c>
      <c r="D15" s="3">
        <f>D6-D13</f>
        <v>1170</v>
      </c>
      <c r="E15" s="3">
        <f>E6-E13</f>
        <v>1210</v>
      </c>
      <c r="F15" s="3">
        <f>F6-F13</f>
        <v>620</v>
      </c>
    </row>
    <row r="17" spans="2:7" x14ac:dyDescent="0.25">
      <c r="B17" s="1" t="s">
        <v>23</v>
      </c>
      <c r="D17" s="3">
        <v>50</v>
      </c>
      <c r="E17" s="3">
        <v>40</v>
      </c>
      <c r="F17" s="3">
        <v>35</v>
      </c>
    </row>
    <row r="18" spans="2:7" x14ac:dyDescent="0.25">
      <c r="B18" s="1" t="s">
        <v>76</v>
      </c>
      <c r="F18" s="3">
        <v>150</v>
      </c>
    </row>
    <row r="19" spans="2:7" x14ac:dyDescent="0.25">
      <c r="B19" s="1" t="s">
        <v>22</v>
      </c>
      <c r="D19" s="3">
        <v>180</v>
      </c>
      <c r="E19" s="3">
        <v>160</v>
      </c>
      <c r="F19" s="3">
        <v>155</v>
      </c>
    </row>
    <row r="20" spans="2:7" s="2" customFormat="1" ht="20.25" x14ac:dyDescent="0.3">
      <c r="B20" s="1" t="s">
        <v>16</v>
      </c>
      <c r="D20" s="9">
        <f>D17+D18-D19</f>
        <v>-130</v>
      </c>
      <c r="E20" s="9">
        <f t="shared" ref="E20:F20" si="1">E17+E18-E19</f>
        <v>-120</v>
      </c>
      <c r="F20" s="9">
        <f t="shared" si="1"/>
        <v>30</v>
      </c>
      <c r="G20" s="1"/>
    </row>
    <row r="22" spans="2:7" x14ac:dyDescent="0.25">
      <c r="B22" s="1" t="s">
        <v>46</v>
      </c>
      <c r="D22" s="3">
        <f>D15+D20</f>
        <v>1040</v>
      </c>
      <c r="E22" s="3">
        <f t="shared" ref="E22:F22" si="2">E15+E20</f>
        <v>1090</v>
      </c>
      <c r="F22" s="3">
        <f t="shared" si="2"/>
        <v>650</v>
      </c>
    </row>
    <row r="24" spans="2:7" x14ac:dyDescent="0.25">
      <c r="B24" s="110" t="s">
        <v>130</v>
      </c>
      <c r="C24" s="48"/>
    </row>
    <row r="26" spans="2:7" x14ac:dyDescent="0.25">
      <c r="B26" s="115" t="s">
        <v>78</v>
      </c>
      <c r="C26" s="4"/>
      <c r="D26" s="5"/>
      <c r="E26" s="5"/>
      <c r="F26" s="5"/>
    </row>
    <row r="27" spans="2:7" x14ac:dyDescent="0.25">
      <c r="B27" s="111"/>
      <c r="C27" s="112"/>
      <c r="D27" s="113" t="s">
        <v>36</v>
      </c>
      <c r="E27" s="114" t="s">
        <v>35</v>
      </c>
      <c r="F27" s="113" t="s">
        <v>74</v>
      </c>
    </row>
    <row r="28" spans="2:7" x14ac:dyDescent="0.25">
      <c r="B28" s="60" t="s">
        <v>30</v>
      </c>
      <c r="C28" s="108"/>
      <c r="D28" s="21">
        <f>D6/$D$6</f>
        <v>1</v>
      </c>
      <c r="E28" s="33">
        <f>E6/$E$6</f>
        <v>1</v>
      </c>
      <c r="F28" s="21">
        <f>F6/$F$6</f>
        <v>1</v>
      </c>
    </row>
    <row r="29" spans="2:7" x14ac:dyDescent="0.25">
      <c r="B29" s="58"/>
      <c r="C29" s="4"/>
      <c r="D29" s="20"/>
      <c r="E29" s="103"/>
      <c r="F29" s="20"/>
    </row>
    <row r="30" spans="2:7" x14ac:dyDescent="0.25">
      <c r="B30" s="58" t="s">
        <v>75</v>
      </c>
      <c r="C30" s="4"/>
      <c r="D30" s="20"/>
      <c r="E30" s="103"/>
      <c r="F30" s="20"/>
    </row>
    <row r="31" spans="2:7" x14ac:dyDescent="0.25">
      <c r="B31" s="58" t="s">
        <v>24</v>
      </c>
      <c r="C31" s="4"/>
      <c r="D31" s="20"/>
      <c r="E31" s="103"/>
      <c r="F31" s="20"/>
    </row>
    <row r="32" spans="2:7" x14ac:dyDescent="0.25">
      <c r="B32" s="58" t="s">
        <v>44</v>
      </c>
      <c r="C32" s="4"/>
      <c r="D32" s="20"/>
      <c r="E32" s="103"/>
      <c r="F32" s="20"/>
    </row>
    <row r="33" spans="2:8" x14ac:dyDescent="0.25">
      <c r="B33" s="58" t="s">
        <v>31</v>
      </c>
      <c r="C33" s="4"/>
      <c r="D33" s="20"/>
      <c r="E33" s="103"/>
      <c r="F33" s="20"/>
    </row>
    <row r="34" spans="2:8" x14ac:dyDescent="0.25">
      <c r="B34" s="58" t="s">
        <v>32</v>
      </c>
      <c r="C34" s="4"/>
      <c r="D34" s="20"/>
      <c r="E34" s="103"/>
      <c r="F34" s="20"/>
    </row>
    <row r="35" spans="2:8" s="2" customFormat="1" ht="20.25" x14ac:dyDescent="0.3">
      <c r="B35" s="107" t="s">
        <v>18</v>
      </c>
      <c r="C35" s="106"/>
      <c r="D35" s="19"/>
      <c r="E35" s="32"/>
      <c r="F35" s="19"/>
      <c r="G35" s="1"/>
      <c r="H35" s="1"/>
    </row>
    <row r="36" spans="2:8" x14ac:dyDescent="0.25">
      <c r="B36" s="58"/>
      <c r="C36" s="4"/>
      <c r="D36" s="20"/>
      <c r="E36" s="103"/>
      <c r="F36" s="20"/>
    </row>
    <row r="37" spans="2:8" x14ac:dyDescent="0.25">
      <c r="B37" s="58" t="s">
        <v>4</v>
      </c>
      <c r="C37" s="4"/>
      <c r="D37" s="20"/>
      <c r="E37" s="103"/>
      <c r="F37" s="20"/>
    </row>
    <row r="38" spans="2:8" x14ac:dyDescent="0.25">
      <c r="B38" s="58"/>
      <c r="C38" s="4"/>
      <c r="D38" s="20"/>
      <c r="E38" s="103"/>
      <c r="F38" s="20"/>
    </row>
    <row r="39" spans="2:8" x14ac:dyDescent="0.25">
      <c r="B39" s="58" t="s">
        <v>23</v>
      </c>
      <c r="C39" s="4"/>
      <c r="D39" s="20"/>
      <c r="E39" s="103"/>
      <c r="F39" s="20"/>
    </row>
    <row r="40" spans="2:8" x14ac:dyDescent="0.25">
      <c r="B40" s="58" t="s">
        <v>76</v>
      </c>
      <c r="C40" s="4"/>
      <c r="D40" s="20"/>
      <c r="E40" s="103"/>
      <c r="F40" s="20"/>
    </row>
    <row r="41" spans="2:8" x14ac:dyDescent="0.25">
      <c r="B41" s="58" t="s">
        <v>22</v>
      </c>
      <c r="C41" s="4"/>
      <c r="D41" s="20"/>
      <c r="E41" s="103"/>
      <c r="F41" s="20"/>
    </row>
    <row r="42" spans="2:8" x14ac:dyDescent="0.25">
      <c r="B42" s="58"/>
      <c r="C42" s="4"/>
      <c r="D42" s="20"/>
      <c r="E42" s="103"/>
      <c r="F42" s="20"/>
    </row>
    <row r="43" spans="2:8" x14ac:dyDescent="0.25">
      <c r="B43" s="60" t="s">
        <v>46</v>
      </c>
      <c r="C43" s="27"/>
      <c r="D43" s="21"/>
      <c r="E43" s="33"/>
      <c r="F43" s="21"/>
    </row>
    <row r="47" spans="2:8" x14ac:dyDescent="0.25">
      <c r="B47" s="115" t="s">
        <v>79</v>
      </c>
      <c r="C47" s="4"/>
      <c r="D47" s="5"/>
      <c r="E47" s="5"/>
      <c r="F47" s="5"/>
    </row>
    <row r="48" spans="2:8" x14ac:dyDescent="0.25">
      <c r="B48" s="107"/>
      <c r="C48" s="105"/>
      <c r="D48" s="113" t="s">
        <v>36</v>
      </c>
      <c r="E48" s="114" t="s">
        <v>35</v>
      </c>
      <c r="F48" s="113" t="s">
        <v>74</v>
      </c>
    </row>
    <row r="49" spans="2:8" x14ac:dyDescent="0.25">
      <c r="B49" s="107" t="s">
        <v>30</v>
      </c>
      <c r="C49" s="105"/>
      <c r="D49" s="19">
        <f>D6/D6</f>
        <v>1</v>
      </c>
      <c r="E49" s="33"/>
      <c r="F49" s="21"/>
    </row>
    <row r="50" spans="2:8" x14ac:dyDescent="0.25">
      <c r="B50" s="58"/>
      <c r="C50" s="4"/>
      <c r="D50" s="20"/>
      <c r="E50" s="103"/>
      <c r="F50" s="20"/>
    </row>
    <row r="51" spans="2:8" x14ac:dyDescent="0.25">
      <c r="B51" s="58" t="s">
        <v>75</v>
      </c>
      <c r="C51" s="4"/>
      <c r="D51" s="20">
        <f t="shared" ref="D51:D56" si="3">D8/D8</f>
        <v>1</v>
      </c>
      <c r="E51" s="103"/>
      <c r="F51" s="20"/>
    </row>
    <row r="52" spans="2:8" x14ac:dyDescent="0.25">
      <c r="B52" s="58" t="s">
        <v>24</v>
      </c>
      <c r="C52" s="4"/>
      <c r="D52" s="20">
        <f t="shared" si="3"/>
        <v>1</v>
      </c>
      <c r="E52" s="103"/>
      <c r="F52" s="20"/>
    </row>
    <row r="53" spans="2:8" x14ac:dyDescent="0.25">
      <c r="B53" s="58" t="s">
        <v>44</v>
      </c>
      <c r="C53" s="4"/>
      <c r="D53" s="20">
        <f t="shared" si="3"/>
        <v>1</v>
      </c>
      <c r="E53" s="103"/>
      <c r="F53" s="20"/>
    </row>
    <row r="54" spans="2:8" x14ac:dyDescent="0.25">
      <c r="B54" s="58" t="s">
        <v>31</v>
      </c>
      <c r="C54" s="4"/>
      <c r="D54" s="20">
        <f t="shared" si="3"/>
        <v>1</v>
      </c>
      <c r="E54" s="103"/>
      <c r="F54" s="20"/>
    </row>
    <row r="55" spans="2:8" x14ac:dyDescent="0.25">
      <c r="B55" s="58" t="s">
        <v>32</v>
      </c>
      <c r="C55" s="4"/>
      <c r="D55" s="20">
        <f t="shared" si="3"/>
        <v>1</v>
      </c>
      <c r="E55" s="103"/>
      <c r="F55" s="20"/>
    </row>
    <row r="56" spans="2:8" s="2" customFormat="1" ht="20.25" x14ac:dyDescent="0.3">
      <c r="B56" s="107" t="s">
        <v>18</v>
      </c>
      <c r="C56" s="106"/>
      <c r="D56" s="19">
        <f t="shared" si="3"/>
        <v>1</v>
      </c>
      <c r="E56" s="32"/>
      <c r="F56" s="19"/>
      <c r="G56" s="1"/>
      <c r="H56" s="1"/>
    </row>
    <row r="57" spans="2:8" x14ac:dyDescent="0.25">
      <c r="B57" s="58"/>
      <c r="C57" s="4"/>
      <c r="D57" s="20"/>
      <c r="E57" s="103"/>
      <c r="F57" s="20"/>
    </row>
    <row r="58" spans="2:8" x14ac:dyDescent="0.25">
      <c r="B58" s="58" t="s">
        <v>4</v>
      </c>
      <c r="C58" s="4"/>
      <c r="D58" s="20">
        <f>D15/D15</f>
        <v>1</v>
      </c>
      <c r="E58" s="103"/>
      <c r="F58" s="20"/>
    </row>
    <row r="59" spans="2:8" x14ac:dyDescent="0.25">
      <c r="B59" s="58"/>
      <c r="C59" s="4"/>
      <c r="D59" s="20"/>
      <c r="E59" s="103"/>
      <c r="F59" s="20"/>
    </row>
    <row r="60" spans="2:8" x14ac:dyDescent="0.25">
      <c r="B60" s="58" t="s">
        <v>23</v>
      </c>
      <c r="C60" s="4"/>
      <c r="D60" s="20">
        <f>D17/D17</f>
        <v>1</v>
      </c>
      <c r="E60" s="103"/>
      <c r="F60" s="20"/>
    </row>
    <row r="61" spans="2:8" x14ac:dyDescent="0.25">
      <c r="B61" s="58" t="s">
        <v>76</v>
      </c>
      <c r="C61" s="4"/>
      <c r="D61" s="20"/>
      <c r="E61" s="109"/>
      <c r="F61" s="46"/>
    </row>
    <row r="62" spans="2:8" x14ac:dyDescent="0.25">
      <c r="B62" s="58" t="s">
        <v>22</v>
      </c>
      <c r="C62" s="4"/>
      <c r="D62" s="20">
        <f>D19/D19</f>
        <v>1</v>
      </c>
      <c r="E62" s="103"/>
      <c r="F62" s="20"/>
    </row>
    <row r="63" spans="2:8" x14ac:dyDescent="0.25">
      <c r="B63" s="58"/>
      <c r="C63" s="4"/>
      <c r="D63" s="20"/>
      <c r="E63" s="103"/>
      <c r="F63" s="20"/>
    </row>
    <row r="64" spans="2:8" x14ac:dyDescent="0.25">
      <c r="B64" s="60" t="s">
        <v>46</v>
      </c>
      <c r="C64" s="27"/>
      <c r="D64" s="21">
        <f>D22/D22</f>
        <v>1</v>
      </c>
      <c r="E64" s="33"/>
      <c r="F64" s="21"/>
    </row>
  </sheetData>
  <pageMargins left="0.70866141732283472" right="0.5118110236220472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A2B4-AE22-408C-8DE2-B985108C60ED}">
  <dimension ref="A2:K23"/>
  <sheetViews>
    <sheetView topLeftCell="A5" workbookViewId="0">
      <selection activeCell="F19" sqref="F19"/>
    </sheetView>
  </sheetViews>
  <sheetFormatPr baseColWidth="10" defaultRowHeight="15.75" x14ac:dyDescent="0.25"/>
  <cols>
    <col min="1" max="1" width="48.85546875" style="12" bestFit="1" customWidth="1"/>
    <col min="2" max="2" width="8.7109375" style="12" customWidth="1"/>
    <col min="3" max="3" width="8.7109375" style="15" customWidth="1"/>
    <col min="4" max="16384" width="11.42578125" style="12"/>
  </cols>
  <sheetData>
    <row r="2" spans="1:11" x14ac:dyDescent="0.25">
      <c r="A2" s="79" t="s">
        <v>103</v>
      </c>
      <c r="B2" s="80" t="s">
        <v>74</v>
      </c>
      <c r="C2" s="81" t="s">
        <v>35</v>
      </c>
    </row>
    <row r="3" spans="1:11" x14ac:dyDescent="0.25">
      <c r="A3" s="82" t="s">
        <v>21</v>
      </c>
      <c r="B3" s="83">
        <v>2854</v>
      </c>
      <c r="C3" s="83">
        <v>2154</v>
      </c>
    </row>
    <row r="4" spans="1:11" x14ac:dyDescent="0.25">
      <c r="A4" s="84" t="s">
        <v>104</v>
      </c>
      <c r="B4" s="85">
        <v>-651</v>
      </c>
      <c r="C4" s="85">
        <v>-196</v>
      </c>
    </row>
    <row r="5" spans="1:11" x14ac:dyDescent="0.25">
      <c r="A5" s="84" t="s">
        <v>105</v>
      </c>
      <c r="B5" s="85">
        <v>742</v>
      </c>
      <c r="C5" s="85">
        <v>1065</v>
      </c>
    </row>
    <row r="6" spans="1:11" x14ac:dyDescent="0.25">
      <c r="A6" s="84" t="s">
        <v>106</v>
      </c>
      <c r="B6" s="85">
        <v>-249</v>
      </c>
      <c r="C6" s="85">
        <v>-298</v>
      </c>
    </row>
    <row r="7" spans="1:11" x14ac:dyDescent="0.25">
      <c r="A7" s="84" t="s">
        <v>107</v>
      </c>
      <c r="B7" s="85">
        <v>432</v>
      </c>
      <c r="C7" s="85">
        <v>-582</v>
      </c>
    </row>
    <row r="8" spans="1:11" x14ac:dyDescent="0.25">
      <c r="A8" s="84" t="s">
        <v>108</v>
      </c>
      <c r="B8" s="85">
        <v>-129</v>
      </c>
      <c r="C8" s="85">
        <v>-183</v>
      </c>
    </row>
    <row r="9" spans="1:11" x14ac:dyDescent="0.25">
      <c r="A9" s="86" t="s">
        <v>109</v>
      </c>
      <c r="B9" s="85">
        <v>-608</v>
      </c>
      <c r="C9" s="87">
        <v>-186</v>
      </c>
    </row>
    <row r="10" spans="1:11" s="22" customFormat="1" ht="20.25" x14ac:dyDescent="0.3">
      <c r="A10" s="88" t="s">
        <v>110</v>
      </c>
      <c r="B10" s="17">
        <v>2391</v>
      </c>
      <c r="C10" s="17">
        <v>1774</v>
      </c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89"/>
      <c r="B11" s="90"/>
      <c r="C11" s="91"/>
    </row>
    <row r="12" spans="1:11" x14ac:dyDescent="0.25">
      <c r="A12" s="92" t="s">
        <v>111</v>
      </c>
      <c r="B12" s="93"/>
      <c r="C12" s="94"/>
    </row>
    <row r="13" spans="1:11" x14ac:dyDescent="0.25">
      <c r="A13" s="95" t="s">
        <v>112</v>
      </c>
      <c r="B13" s="96">
        <v>-521</v>
      </c>
      <c r="C13" s="71">
        <v>-513</v>
      </c>
    </row>
    <row r="14" spans="1:11" s="22" customFormat="1" ht="20.25" x14ac:dyDescent="0.3">
      <c r="A14" s="88" t="s">
        <v>113</v>
      </c>
      <c r="B14" s="17">
        <v>-521</v>
      </c>
      <c r="C14" s="17">
        <v>-513</v>
      </c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89"/>
      <c r="B15" s="90"/>
      <c r="C15" s="91"/>
    </row>
    <row r="16" spans="1:11" x14ac:dyDescent="0.25">
      <c r="A16" s="92" t="s">
        <v>114</v>
      </c>
      <c r="B16" s="93"/>
      <c r="C16" s="94"/>
    </row>
    <row r="17" spans="1:11" x14ac:dyDescent="0.25">
      <c r="A17" s="82" t="s">
        <v>115</v>
      </c>
      <c r="B17" s="96">
        <v>-144</v>
      </c>
      <c r="C17" s="83">
        <v>-243</v>
      </c>
    </row>
    <row r="18" spans="1:11" x14ac:dyDescent="0.25">
      <c r="A18" s="86" t="s">
        <v>116</v>
      </c>
      <c r="B18" s="96">
        <v>-1500</v>
      </c>
      <c r="C18" s="87">
        <v>-500</v>
      </c>
    </row>
    <row r="19" spans="1:11" s="22" customFormat="1" ht="20.25" x14ac:dyDescent="0.3">
      <c r="A19" s="88" t="s">
        <v>117</v>
      </c>
      <c r="B19" s="71">
        <v>-1644</v>
      </c>
      <c r="C19" s="17">
        <v>-743</v>
      </c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89"/>
      <c r="B20" s="97"/>
      <c r="C20" s="98"/>
    </row>
    <row r="21" spans="1:11" x14ac:dyDescent="0.25">
      <c r="A21" s="84" t="s">
        <v>127</v>
      </c>
      <c r="B21" s="96">
        <v>226</v>
      </c>
      <c r="C21" s="83">
        <v>518</v>
      </c>
    </row>
    <row r="22" spans="1:11" x14ac:dyDescent="0.25">
      <c r="A22" s="86" t="s">
        <v>118</v>
      </c>
      <c r="B22" s="18">
        <v>1523</v>
      </c>
      <c r="C22" s="87">
        <v>1005</v>
      </c>
    </row>
    <row r="23" spans="1:11" s="22" customFormat="1" ht="20.25" x14ac:dyDescent="0.3">
      <c r="A23" s="95" t="s">
        <v>128</v>
      </c>
      <c r="B23" s="17">
        <v>1749</v>
      </c>
      <c r="C23" s="17">
        <v>1523</v>
      </c>
      <c r="D23" s="12"/>
      <c r="E23" s="12"/>
      <c r="F23" s="12"/>
      <c r="G23" s="12"/>
      <c r="H23" s="12"/>
      <c r="I23" s="12"/>
      <c r="J23" s="12"/>
      <c r="K2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"/>
  <sheetViews>
    <sheetView showZeros="0" tabSelected="1" workbookViewId="0">
      <selection activeCell="I15" sqref="I15"/>
    </sheetView>
  </sheetViews>
  <sheetFormatPr baseColWidth="10" defaultRowHeight="15.75" x14ac:dyDescent="0.25"/>
  <cols>
    <col min="1" max="1" width="4" style="1" customWidth="1"/>
    <col min="2" max="2" width="34.28515625" style="1" bestFit="1" customWidth="1"/>
    <col min="3" max="5" width="11.42578125" style="3"/>
    <col min="6" max="16384" width="11.42578125" style="1"/>
  </cols>
  <sheetData>
    <row r="1" spans="1:9" x14ac:dyDescent="0.25">
      <c r="A1" s="6" t="s">
        <v>132</v>
      </c>
    </row>
    <row r="2" spans="1:9" x14ac:dyDescent="0.25">
      <c r="A2" s="6"/>
    </row>
    <row r="3" spans="1:9" x14ac:dyDescent="0.25">
      <c r="A3" s="6"/>
      <c r="B3" s="12" t="s">
        <v>44</v>
      </c>
      <c r="C3" s="15">
        <v>125</v>
      </c>
    </row>
    <row r="4" spans="1:9" x14ac:dyDescent="0.25">
      <c r="A4" s="6"/>
      <c r="B4" s="12" t="s">
        <v>92</v>
      </c>
      <c r="C4" s="15">
        <v>1250</v>
      </c>
    </row>
    <row r="5" spans="1:9" x14ac:dyDescent="0.25">
      <c r="A5" s="6"/>
      <c r="B5" s="12" t="s">
        <v>144</v>
      </c>
      <c r="C5" s="15">
        <v>2500</v>
      </c>
    </row>
    <row r="6" spans="1:9" x14ac:dyDescent="0.25">
      <c r="A6" s="6"/>
      <c r="B6" s="12" t="s">
        <v>146</v>
      </c>
      <c r="C6" s="15">
        <v>35</v>
      </c>
    </row>
    <row r="7" spans="1:9" x14ac:dyDescent="0.25">
      <c r="A7" s="6"/>
      <c r="B7" s="12" t="s">
        <v>22</v>
      </c>
      <c r="C7" s="15">
        <v>25</v>
      </c>
    </row>
    <row r="8" spans="1:9" x14ac:dyDescent="0.25">
      <c r="A8" s="6"/>
      <c r="B8" s="12" t="s">
        <v>143</v>
      </c>
      <c r="C8" s="15">
        <v>425</v>
      </c>
    </row>
    <row r="9" spans="1:9" x14ac:dyDescent="0.25">
      <c r="A9" s="6"/>
      <c r="B9" s="12" t="s">
        <v>145</v>
      </c>
      <c r="C9" s="15">
        <v>60</v>
      </c>
    </row>
    <row r="10" spans="1:9" x14ac:dyDescent="0.25">
      <c r="A10" s="6"/>
      <c r="B10" s="12" t="s">
        <v>45</v>
      </c>
      <c r="C10" s="15">
        <v>250</v>
      </c>
    </row>
    <row r="11" spans="1:9" x14ac:dyDescent="0.25">
      <c r="A11" s="6"/>
      <c r="B11" s="12" t="s">
        <v>47</v>
      </c>
      <c r="C11" s="15">
        <v>90</v>
      </c>
    </row>
    <row r="12" spans="1:9" x14ac:dyDescent="0.25">
      <c r="A12" s="6"/>
      <c r="B12" s="12"/>
      <c r="C12" s="15"/>
    </row>
    <row r="14" spans="1:9" x14ac:dyDescent="0.25">
      <c r="A14" s="1" t="s">
        <v>40</v>
      </c>
      <c r="C14" s="10"/>
    </row>
    <row r="15" spans="1:9" ht="16.5" thickBot="1" x14ac:dyDescent="0.3">
      <c r="B15" s="99"/>
      <c r="C15" s="101"/>
    </row>
    <row r="16" spans="1:9" s="2" customFormat="1" ht="21" thickBot="1" x14ac:dyDescent="0.35">
      <c r="B16" s="99" t="s">
        <v>15</v>
      </c>
      <c r="C16" s="42">
        <f>SUM(C14:C15)</f>
        <v>0</v>
      </c>
      <c r="D16" s="3"/>
      <c r="E16" s="3"/>
      <c r="F16" s="1"/>
      <c r="G16" s="1"/>
      <c r="H16" s="1"/>
      <c r="I16" s="1"/>
    </row>
    <row r="19" spans="1:13" x14ac:dyDescent="0.25">
      <c r="B19" s="99"/>
      <c r="C19" s="9"/>
    </row>
    <row r="20" spans="1:13" x14ac:dyDescent="0.25">
      <c r="B20" s="99"/>
      <c r="C20" s="9"/>
    </row>
    <row r="21" spans="1:13" ht="16.5" thickBot="1" x14ac:dyDescent="0.3">
      <c r="B21" s="99"/>
      <c r="C21" s="101"/>
    </row>
    <row r="22" spans="1:13" s="2" customFormat="1" ht="21" thickBot="1" x14ac:dyDescent="0.35">
      <c r="B22" s="99" t="s">
        <v>18</v>
      </c>
      <c r="C22" s="102">
        <f>SUM(C18:C21)</f>
        <v>0</v>
      </c>
      <c r="D22" s="3"/>
      <c r="E22" s="3"/>
      <c r="F22" s="1"/>
      <c r="G22" s="1"/>
      <c r="H22" s="1"/>
    </row>
    <row r="24" spans="1:13" x14ac:dyDescent="0.25">
      <c r="B24" s="116" t="s">
        <v>4</v>
      </c>
      <c r="C24" s="10">
        <f>C16-C22</f>
        <v>0</v>
      </c>
    </row>
    <row r="26" spans="1:13" ht="16.5" thickBot="1" x14ac:dyDescent="0.3">
      <c r="B26" s="1" t="s">
        <v>22</v>
      </c>
      <c r="C26" s="42"/>
    </row>
    <row r="27" spans="1:13" s="2" customFormat="1" ht="21" thickBot="1" x14ac:dyDescent="0.35">
      <c r="A27" s="1"/>
      <c r="B27" s="99" t="s">
        <v>16</v>
      </c>
      <c r="C27" s="42"/>
      <c r="D27" s="3"/>
      <c r="E27" s="3"/>
      <c r="F27" s="1"/>
      <c r="G27" s="1"/>
      <c r="H27" s="1"/>
      <c r="I27" s="1"/>
      <c r="J27" s="1"/>
      <c r="K27" s="1"/>
      <c r="L27" s="1"/>
      <c r="M27" s="1"/>
    </row>
    <row r="29" spans="1:13" x14ac:dyDescent="0.25">
      <c r="B29" s="116" t="s">
        <v>46</v>
      </c>
      <c r="C29" s="10">
        <f>C24-C26</f>
        <v>0</v>
      </c>
    </row>
    <row r="31" spans="1:13" x14ac:dyDescent="0.25">
      <c r="B31" s="116" t="s">
        <v>47</v>
      </c>
      <c r="C31" s="10"/>
    </row>
    <row r="33" spans="1:3" x14ac:dyDescent="0.25">
      <c r="B33" s="116" t="s">
        <v>48</v>
      </c>
      <c r="C33" s="10">
        <f>C29-C31</f>
        <v>0</v>
      </c>
    </row>
    <row r="37" spans="1:3" ht="18.75" x14ac:dyDescent="0.35">
      <c r="A37" s="1" t="s">
        <v>41</v>
      </c>
      <c r="B37" s="1" t="s">
        <v>82</v>
      </c>
      <c r="C37" s="33"/>
    </row>
    <row r="39" spans="1:3" ht="18.75" x14ac:dyDescent="0.35">
      <c r="A39" s="1" t="s">
        <v>52</v>
      </c>
      <c r="B39" s="1" t="s">
        <v>81</v>
      </c>
      <c r="C39" s="33"/>
    </row>
    <row r="40" spans="1:3" x14ac:dyDescent="0.25">
      <c r="B40" s="1" t="s">
        <v>53</v>
      </c>
      <c r="C40" s="33"/>
    </row>
    <row r="42" spans="1:3" x14ac:dyDescent="0.25">
      <c r="A42" s="1" t="s">
        <v>54</v>
      </c>
      <c r="B42" s="1" t="s">
        <v>55</v>
      </c>
      <c r="C42" s="23"/>
    </row>
    <row r="43" spans="1:3" x14ac:dyDescent="0.25">
      <c r="B43" s="1" t="s">
        <v>56</v>
      </c>
      <c r="C43" s="117"/>
    </row>
    <row r="45" spans="1:3" x14ac:dyDescent="0.25">
      <c r="A45" s="1" t="s">
        <v>57</v>
      </c>
      <c r="B45" s="1" t="s">
        <v>58</v>
      </c>
      <c r="C45" s="118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9"/>
  <sheetViews>
    <sheetView topLeftCell="A33" workbookViewId="0">
      <selection activeCell="J52" sqref="J52"/>
    </sheetView>
  </sheetViews>
  <sheetFormatPr baseColWidth="10" defaultRowHeight="15.75" x14ac:dyDescent="0.25"/>
  <cols>
    <col min="1" max="1" width="5" style="1" customWidth="1"/>
    <col min="2" max="2" width="25.140625" style="1" customWidth="1"/>
    <col min="3" max="16384" width="11.42578125" style="1"/>
  </cols>
  <sheetData>
    <row r="1" spans="1:11" x14ac:dyDescent="0.25">
      <c r="A1" s="6" t="s">
        <v>147</v>
      </c>
    </row>
    <row r="3" spans="1:11" x14ac:dyDescent="0.25">
      <c r="A3" s="1" t="s">
        <v>40</v>
      </c>
      <c r="C3" s="3"/>
      <c r="G3" s="3"/>
    </row>
    <row r="4" spans="1:11" ht="16.5" thickBot="1" x14ac:dyDescent="0.3">
      <c r="B4" s="152"/>
      <c r="C4" s="151"/>
      <c r="D4" s="48"/>
      <c r="E4" s="48"/>
      <c r="F4" s="48"/>
    </row>
    <row r="5" spans="1:11" s="2" customFormat="1" ht="21" thickBot="1" x14ac:dyDescent="0.35">
      <c r="A5" s="1"/>
      <c r="B5" s="99" t="s">
        <v>15</v>
      </c>
      <c r="C5" s="102"/>
      <c r="D5" s="1"/>
      <c r="E5" s="1"/>
      <c r="F5" s="1"/>
      <c r="G5" s="1"/>
      <c r="H5" s="1"/>
      <c r="I5" s="1"/>
      <c r="J5" s="1"/>
      <c r="K5" s="1"/>
    </row>
    <row r="6" spans="1:11" x14ac:dyDescent="0.25">
      <c r="C6" s="3"/>
    </row>
    <row r="7" spans="1:11" x14ac:dyDescent="0.25">
      <c r="C7" s="3"/>
    </row>
    <row r="8" spans="1:11" x14ac:dyDescent="0.25">
      <c r="B8" s="99"/>
      <c r="C8" s="9"/>
    </row>
    <row r="9" spans="1:11" x14ac:dyDescent="0.25">
      <c r="B9" s="99"/>
      <c r="C9" s="9"/>
    </row>
    <row r="10" spans="1:11" x14ac:dyDescent="0.25">
      <c r="B10" s="99"/>
      <c r="C10" s="9"/>
    </row>
    <row r="11" spans="1:11" ht="16.5" thickBot="1" x14ac:dyDescent="0.3">
      <c r="B11" s="99"/>
      <c r="C11" s="151"/>
    </row>
    <row r="12" spans="1:11" s="2" customFormat="1" ht="21" thickBot="1" x14ac:dyDescent="0.35">
      <c r="A12" s="1"/>
      <c r="B12" s="99" t="s">
        <v>18</v>
      </c>
      <c r="C12" s="102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C13" s="3"/>
    </row>
    <row r="14" spans="1:11" x14ac:dyDescent="0.25">
      <c r="B14" s="116" t="s">
        <v>4</v>
      </c>
      <c r="C14" s="10"/>
    </row>
    <row r="15" spans="1:11" x14ac:dyDescent="0.25">
      <c r="C15" s="3"/>
    </row>
    <row r="16" spans="1:11" x14ac:dyDescent="0.25">
      <c r="C16" s="3"/>
    </row>
    <row r="17" spans="1:11" ht="16.5" thickBot="1" x14ac:dyDescent="0.3">
      <c r="B17" s="99"/>
      <c r="C17" s="151"/>
    </row>
    <row r="18" spans="1:11" s="2" customFormat="1" ht="21" thickBot="1" x14ac:dyDescent="0.35">
      <c r="A18" s="1"/>
      <c r="B18" s="99" t="s">
        <v>16</v>
      </c>
      <c r="C18" s="102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C19" s="3"/>
    </row>
    <row r="20" spans="1:11" x14ac:dyDescent="0.25">
      <c r="B20" s="116" t="s">
        <v>46</v>
      </c>
      <c r="C20" s="10"/>
    </row>
    <row r="21" spans="1:11" x14ac:dyDescent="0.25">
      <c r="C21" s="3"/>
    </row>
    <row r="22" spans="1:11" x14ac:dyDescent="0.25">
      <c r="B22" s="116" t="s">
        <v>47</v>
      </c>
      <c r="C22" s="10"/>
    </row>
    <row r="23" spans="1:11" x14ac:dyDescent="0.25">
      <c r="C23" s="3"/>
    </row>
    <row r="24" spans="1:11" x14ac:dyDescent="0.25">
      <c r="B24" s="1" t="s">
        <v>48</v>
      </c>
      <c r="C24" s="10">
        <f>C20-C22</f>
        <v>0</v>
      </c>
    </row>
    <row r="25" spans="1:11" x14ac:dyDescent="0.25">
      <c r="I25" s="3"/>
    </row>
    <row r="26" spans="1:11" x14ac:dyDescent="0.25">
      <c r="B26" s="1" t="s">
        <v>59</v>
      </c>
    </row>
    <row r="27" spans="1:11" x14ac:dyDescent="0.25">
      <c r="B27" s="1" t="s">
        <v>61</v>
      </c>
    </row>
    <row r="28" spans="1:11" x14ac:dyDescent="0.25">
      <c r="B28" s="1" t="s">
        <v>62</v>
      </c>
    </row>
    <row r="29" spans="1:11" x14ac:dyDescent="0.25">
      <c r="B29" s="1" t="s">
        <v>60</v>
      </c>
    </row>
    <row r="30" spans="1:11" x14ac:dyDescent="0.25">
      <c r="B30" s="34" t="s">
        <v>80</v>
      </c>
      <c r="C30" s="34"/>
    </row>
    <row r="31" spans="1:11" x14ac:dyDescent="0.25">
      <c r="B31" s="34"/>
      <c r="C31" s="34"/>
    </row>
    <row r="32" spans="1:11" x14ac:dyDescent="0.25">
      <c r="B32" s="34"/>
      <c r="C32" s="34"/>
    </row>
    <row r="33" spans="1:3" x14ac:dyDescent="0.25">
      <c r="A33" s="28"/>
    </row>
    <row r="35" spans="1:3" x14ac:dyDescent="0.25">
      <c r="A35" s="1" t="s">
        <v>41</v>
      </c>
    </row>
    <row r="36" spans="1:3" ht="18.75" x14ac:dyDescent="0.35">
      <c r="A36" s="1">
        <v>1</v>
      </c>
      <c r="B36" s="1" t="s">
        <v>64</v>
      </c>
      <c r="C36" s="23"/>
    </row>
    <row r="37" spans="1:3" ht="18.75" x14ac:dyDescent="0.35">
      <c r="A37" s="1">
        <v>2</v>
      </c>
      <c r="B37" s="1" t="s">
        <v>65</v>
      </c>
      <c r="C37" s="32"/>
    </row>
    <row r="38" spans="1:3" x14ac:dyDescent="0.25">
      <c r="A38" s="1">
        <v>3</v>
      </c>
      <c r="B38" s="1" t="s">
        <v>56</v>
      </c>
      <c r="C38" s="153"/>
    </row>
    <row r="39" spans="1:3" x14ac:dyDescent="0.25">
      <c r="A39" s="1">
        <v>4</v>
      </c>
      <c r="B39" s="1" t="s">
        <v>55</v>
      </c>
      <c r="C39" s="32"/>
    </row>
    <row r="41" spans="1:3" x14ac:dyDescent="0.25">
      <c r="A41" s="1" t="s">
        <v>52</v>
      </c>
    </row>
    <row r="43" spans="1:3" x14ac:dyDescent="0.25">
      <c r="A43" s="1" t="s">
        <v>54</v>
      </c>
    </row>
    <row r="49" spans="1:1" x14ac:dyDescent="0.25">
      <c r="A49" s="1" t="s">
        <v>83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8"/>
  <sheetViews>
    <sheetView workbookViewId="0">
      <selection activeCell="K19" sqref="K19"/>
    </sheetView>
  </sheetViews>
  <sheetFormatPr baseColWidth="10" defaultRowHeight="15.75" x14ac:dyDescent="0.25"/>
  <cols>
    <col min="1" max="1" width="4.140625" style="1" customWidth="1"/>
    <col min="2" max="2" width="29.42578125" style="1" customWidth="1"/>
    <col min="3" max="6" width="11.42578125" style="3"/>
    <col min="7" max="16384" width="11.42578125" style="1"/>
  </cols>
  <sheetData>
    <row r="1" spans="1:8" x14ac:dyDescent="0.25">
      <c r="A1" s="6" t="s">
        <v>119</v>
      </c>
    </row>
    <row r="2" spans="1:8" x14ac:dyDescent="0.25">
      <c r="A2" s="28"/>
    </row>
    <row r="3" spans="1:8" x14ac:dyDescent="0.25">
      <c r="A3" s="28"/>
      <c r="B3" s="1" t="s">
        <v>43</v>
      </c>
      <c r="C3" s="10"/>
    </row>
    <row r="4" spans="1:8" ht="16.5" thickBot="1" x14ac:dyDescent="0.3">
      <c r="A4" s="28" t="s">
        <v>25</v>
      </c>
      <c r="B4" s="1" t="s">
        <v>66</v>
      </c>
      <c r="C4" s="101"/>
    </row>
    <row r="5" spans="1:8" s="2" customFormat="1" ht="20.25" x14ac:dyDescent="0.3">
      <c r="A5" s="29" t="s">
        <v>26</v>
      </c>
      <c r="B5" s="1" t="s">
        <v>4</v>
      </c>
      <c r="C5" s="3"/>
      <c r="D5" s="3"/>
      <c r="E5" s="3"/>
      <c r="F5" s="3"/>
      <c r="G5" s="1"/>
      <c r="H5" s="1"/>
    </row>
    <row r="6" spans="1:8" x14ac:dyDescent="0.25">
      <c r="A6" s="28"/>
    </row>
    <row r="7" spans="1:8" x14ac:dyDescent="0.25">
      <c r="A7" s="28" t="s">
        <v>25</v>
      </c>
      <c r="B7" s="1" t="s">
        <v>22</v>
      </c>
    </row>
    <row r="8" spans="1:8" x14ac:dyDescent="0.25">
      <c r="A8" s="28"/>
    </row>
    <row r="9" spans="1:8" x14ac:dyDescent="0.25">
      <c r="A9" s="29" t="s">
        <v>26</v>
      </c>
      <c r="B9" s="1" t="s">
        <v>46</v>
      </c>
    </row>
    <row r="10" spans="1:8" x14ac:dyDescent="0.25">
      <c r="A10" s="28"/>
    </row>
    <row r="11" spans="1:8" x14ac:dyDescent="0.25">
      <c r="A11" s="28" t="s">
        <v>25</v>
      </c>
      <c r="B11" s="1" t="s">
        <v>47</v>
      </c>
    </row>
    <row r="12" spans="1:8" x14ac:dyDescent="0.25">
      <c r="A12" s="28"/>
    </row>
    <row r="13" spans="1:8" x14ac:dyDescent="0.25">
      <c r="A13" s="29" t="s">
        <v>26</v>
      </c>
      <c r="B13" s="1" t="s">
        <v>48</v>
      </c>
      <c r="C13" s="10"/>
    </row>
    <row r="15" spans="1:8" x14ac:dyDescent="0.25">
      <c r="A15" s="1" t="s">
        <v>40</v>
      </c>
      <c r="B15" s="1" t="s">
        <v>133</v>
      </c>
      <c r="C15" s="5"/>
    </row>
    <row r="16" spans="1:8" x14ac:dyDescent="0.25">
      <c r="B16" s="1" t="s">
        <v>134</v>
      </c>
    </row>
    <row r="18" spans="2:4" ht="18.75" x14ac:dyDescent="0.35">
      <c r="B18" s="1" t="s">
        <v>68</v>
      </c>
      <c r="C18" s="33"/>
    </row>
    <row r="20" spans="2:4" ht="18.75" x14ac:dyDescent="0.35">
      <c r="B20" s="1" t="s">
        <v>69</v>
      </c>
      <c r="C20" s="33"/>
    </row>
    <row r="22" spans="2:4" x14ac:dyDescent="0.25">
      <c r="B22" s="1" t="s">
        <v>70</v>
      </c>
      <c r="C22" s="118"/>
    </row>
    <row r="23" spans="2:4" x14ac:dyDescent="0.25">
      <c r="B23" s="1" t="s">
        <v>56</v>
      </c>
      <c r="C23" s="119"/>
    </row>
    <row r="25" spans="2:4" x14ac:dyDescent="0.25">
      <c r="C25" s="23"/>
      <c r="D25" s="30"/>
    </row>
    <row r="40" spans="2:4" x14ac:dyDescent="0.25">
      <c r="B40" s="48"/>
      <c r="C40" s="49"/>
      <c r="D40" s="49"/>
    </row>
    <row r="41" spans="2:4" x14ac:dyDescent="0.25">
      <c r="B41" s="48"/>
      <c r="C41" s="49"/>
      <c r="D41" s="49"/>
    </row>
    <row r="42" spans="2:4" x14ac:dyDescent="0.25">
      <c r="B42" s="48"/>
      <c r="C42" s="49"/>
      <c r="D42" s="49"/>
    </row>
    <row r="43" spans="2:4" x14ac:dyDescent="0.25">
      <c r="B43" s="48"/>
      <c r="C43" s="49"/>
      <c r="D43" s="49"/>
    </row>
    <row r="44" spans="2:4" x14ac:dyDescent="0.25">
      <c r="B44" s="48"/>
      <c r="C44" s="49"/>
      <c r="D44" s="49"/>
    </row>
    <row r="45" spans="2:4" x14ac:dyDescent="0.25">
      <c r="B45" s="48"/>
      <c r="C45" s="49"/>
      <c r="D45" s="49"/>
    </row>
    <row r="46" spans="2:4" x14ac:dyDescent="0.25">
      <c r="B46" s="48"/>
      <c r="C46" s="49"/>
      <c r="D46" s="49"/>
    </row>
    <row r="47" spans="2:4" x14ac:dyDescent="0.25">
      <c r="B47" s="48"/>
      <c r="C47" s="49"/>
      <c r="D47" s="49"/>
    </row>
    <row r="48" spans="2:4" x14ac:dyDescent="0.25">
      <c r="B48" s="48"/>
      <c r="C48" s="49"/>
      <c r="D48" s="49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workbookViewId="0">
      <selection activeCell="H25" sqref="H25"/>
    </sheetView>
  </sheetViews>
  <sheetFormatPr baseColWidth="10" defaultRowHeight="15.75" x14ac:dyDescent="0.25"/>
  <cols>
    <col min="1" max="1" width="3.5703125" style="1" customWidth="1"/>
    <col min="2" max="2" width="24.7109375" style="1" bestFit="1" customWidth="1"/>
    <col min="3" max="5" width="8.7109375" style="3" customWidth="1"/>
    <col min="6" max="16384" width="11.42578125" style="1"/>
  </cols>
  <sheetData>
    <row r="1" spans="1:12" x14ac:dyDescent="0.25">
      <c r="A1" s="6" t="s">
        <v>120</v>
      </c>
    </row>
    <row r="3" spans="1:12" x14ac:dyDescent="0.25">
      <c r="A3" s="120"/>
      <c r="B3" s="112"/>
      <c r="C3" s="114" t="s">
        <v>36</v>
      </c>
      <c r="D3" s="113" t="s">
        <v>35</v>
      </c>
      <c r="E3" s="121" t="s">
        <v>74</v>
      </c>
    </row>
    <row r="4" spans="1:12" x14ac:dyDescent="0.25">
      <c r="A4" s="51"/>
      <c r="B4" s="47" t="s">
        <v>30</v>
      </c>
      <c r="C4" s="5">
        <v>2300</v>
      </c>
      <c r="D4" s="68">
        <v>4400</v>
      </c>
      <c r="E4" s="59">
        <v>5800</v>
      </c>
    </row>
    <row r="5" spans="1:12" x14ac:dyDescent="0.25">
      <c r="A5" s="133" t="s">
        <v>25</v>
      </c>
      <c r="B5" s="108" t="s">
        <v>71</v>
      </c>
      <c r="C5" s="10"/>
      <c r="D5" s="132"/>
      <c r="E5" s="69"/>
    </row>
    <row r="6" spans="1:12" s="2" customFormat="1" ht="20.25" x14ac:dyDescent="0.3">
      <c r="A6" s="54" t="s">
        <v>26</v>
      </c>
      <c r="B6" s="56" t="s">
        <v>72</v>
      </c>
      <c r="C6" s="5"/>
      <c r="D6" s="68"/>
      <c r="E6" s="59"/>
      <c r="F6" s="1"/>
      <c r="G6" s="1"/>
      <c r="H6" s="1"/>
      <c r="I6" s="1"/>
      <c r="J6" s="1"/>
      <c r="K6" s="1"/>
      <c r="L6" s="1"/>
    </row>
    <row r="7" spans="1:12" x14ac:dyDescent="0.25">
      <c r="A7" s="52" t="s">
        <v>25</v>
      </c>
      <c r="B7" s="56" t="s">
        <v>73</v>
      </c>
      <c r="C7" s="5"/>
      <c r="D7" s="68"/>
      <c r="E7" s="59"/>
    </row>
    <row r="8" spans="1:12" x14ac:dyDescent="0.25">
      <c r="A8" s="52" t="s">
        <v>25</v>
      </c>
      <c r="B8" s="56" t="s">
        <v>22</v>
      </c>
      <c r="C8" s="5"/>
      <c r="D8" s="68"/>
      <c r="E8" s="59"/>
    </row>
    <row r="9" spans="1:12" s="2" customFormat="1" ht="20.25" x14ac:dyDescent="0.3">
      <c r="A9" s="122" t="s">
        <v>26</v>
      </c>
      <c r="B9" s="112" t="s">
        <v>46</v>
      </c>
      <c r="C9" s="9"/>
      <c r="D9" s="124"/>
      <c r="E9" s="41"/>
      <c r="F9" s="1"/>
      <c r="G9" s="1"/>
      <c r="H9" s="1"/>
    </row>
    <row r="10" spans="1:12" x14ac:dyDescent="0.25">
      <c r="A10" s="52"/>
      <c r="B10" s="56"/>
      <c r="C10" s="5"/>
      <c r="D10" s="68"/>
      <c r="E10" s="59"/>
    </row>
    <row r="11" spans="1:12" x14ac:dyDescent="0.25">
      <c r="A11" s="52"/>
      <c r="B11" s="56" t="s">
        <v>46</v>
      </c>
      <c r="C11" s="5"/>
      <c r="D11" s="68"/>
      <c r="E11" s="59"/>
    </row>
    <row r="12" spans="1:12" x14ac:dyDescent="0.25">
      <c r="A12" s="54" t="s">
        <v>27</v>
      </c>
      <c r="B12" s="56" t="s">
        <v>22</v>
      </c>
      <c r="C12" s="5"/>
      <c r="D12" s="68"/>
      <c r="E12" s="59"/>
    </row>
    <row r="13" spans="1:12" s="2" customFormat="1" ht="20.25" x14ac:dyDescent="0.3">
      <c r="A13" s="122" t="s">
        <v>26</v>
      </c>
      <c r="B13" s="112" t="s">
        <v>63</v>
      </c>
      <c r="C13" s="44"/>
      <c r="D13" s="124"/>
      <c r="E13" s="123"/>
      <c r="F13" s="1"/>
      <c r="G13" s="1"/>
      <c r="H13" s="1"/>
      <c r="I13" s="1"/>
      <c r="J13" s="1"/>
    </row>
    <row r="14" spans="1:12" x14ac:dyDescent="0.25">
      <c r="A14" s="126"/>
      <c r="B14" s="129"/>
      <c r="C14" s="127"/>
      <c r="D14" s="127"/>
      <c r="E14" s="128"/>
    </row>
    <row r="15" spans="1:12" x14ac:dyDescent="0.25">
      <c r="A15" s="43"/>
      <c r="B15" s="47" t="s">
        <v>49</v>
      </c>
      <c r="C15" s="124">
        <v>2400</v>
      </c>
      <c r="D15" s="124">
        <v>2920</v>
      </c>
      <c r="E15" s="124">
        <v>3200</v>
      </c>
    </row>
    <row r="16" spans="1:12" x14ac:dyDescent="0.25">
      <c r="A16" s="107"/>
      <c r="B16" s="112" t="s">
        <v>51</v>
      </c>
      <c r="C16" s="124">
        <v>1600</v>
      </c>
      <c r="D16" s="124">
        <v>2100</v>
      </c>
      <c r="E16" s="124">
        <v>2350</v>
      </c>
    </row>
    <row r="17" spans="1:5" x14ac:dyDescent="0.25">
      <c r="A17" s="60"/>
      <c r="B17" s="108" t="s">
        <v>50</v>
      </c>
      <c r="C17" s="124"/>
      <c r="D17" s="124"/>
      <c r="E17" s="124"/>
    </row>
    <row r="18" spans="1:5" x14ac:dyDescent="0.25">
      <c r="A18" s="126"/>
      <c r="B18" s="129"/>
      <c r="C18" s="127"/>
      <c r="D18" s="127"/>
      <c r="E18" s="128"/>
    </row>
    <row r="19" spans="1:5" x14ac:dyDescent="0.25">
      <c r="A19" s="43"/>
      <c r="B19" s="47" t="s">
        <v>84</v>
      </c>
      <c r="C19" s="19"/>
      <c r="D19" s="19"/>
      <c r="E19" s="19"/>
    </row>
    <row r="20" spans="1:5" x14ac:dyDescent="0.25">
      <c r="A20" s="107"/>
      <c r="B20" s="112" t="s">
        <v>55</v>
      </c>
      <c r="C20" s="19"/>
      <c r="D20" s="19"/>
      <c r="E20" s="19"/>
    </row>
    <row r="21" spans="1:5" x14ac:dyDescent="0.25">
      <c r="A21" s="60"/>
      <c r="B21" s="108" t="s">
        <v>56</v>
      </c>
      <c r="C21" s="125"/>
      <c r="D21" s="125"/>
      <c r="E21" s="125"/>
    </row>
    <row r="22" spans="1:5" x14ac:dyDescent="0.25">
      <c r="A22" s="126"/>
      <c r="B22" s="129"/>
      <c r="C22" s="127"/>
      <c r="D22" s="127"/>
      <c r="E22" s="128"/>
    </row>
    <row r="23" spans="1:5" x14ac:dyDescent="0.25">
      <c r="A23" s="107"/>
      <c r="B23" s="112" t="s">
        <v>85</v>
      </c>
      <c r="C23" s="19"/>
      <c r="D23" s="19"/>
      <c r="E23" s="19"/>
    </row>
    <row r="24" spans="1:5" x14ac:dyDescent="0.25">
      <c r="A24" s="126"/>
      <c r="B24" s="129"/>
      <c r="C24" s="130"/>
      <c r="D24" s="130"/>
      <c r="E24" s="131"/>
    </row>
    <row r="25" spans="1:5" x14ac:dyDescent="0.25">
      <c r="A25" s="107"/>
      <c r="B25" s="112" t="s">
        <v>58</v>
      </c>
      <c r="C25" s="19"/>
      <c r="D25" s="19"/>
      <c r="E25" s="19"/>
    </row>
    <row r="26" spans="1:5" x14ac:dyDescent="0.25">
      <c r="A26" s="126"/>
      <c r="B26" s="129"/>
      <c r="C26" s="130"/>
      <c r="D26" s="130"/>
      <c r="E26" s="131"/>
    </row>
    <row r="27" spans="1:5" x14ac:dyDescent="0.25">
      <c r="A27" s="107"/>
      <c r="B27" s="112" t="s">
        <v>86</v>
      </c>
      <c r="C27" s="19"/>
      <c r="D27" s="19"/>
      <c r="E27" s="19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B78B-137C-4261-8460-0631C7E25DFA}">
  <dimension ref="A1:Q32"/>
  <sheetViews>
    <sheetView topLeftCell="A18" workbookViewId="0">
      <selection activeCell="H30" sqref="H30"/>
    </sheetView>
  </sheetViews>
  <sheetFormatPr baseColWidth="10" defaultRowHeight="15.75" x14ac:dyDescent="0.25"/>
  <cols>
    <col min="1" max="1" width="5.7109375" style="1" customWidth="1"/>
    <col min="2" max="2" width="2.28515625" style="1" customWidth="1"/>
    <col min="3" max="3" width="11.42578125" style="1"/>
    <col min="4" max="9" width="11.42578125" style="3"/>
    <col min="10" max="16384" width="11.42578125" style="1"/>
  </cols>
  <sheetData>
    <row r="1" spans="1:17" x14ac:dyDescent="0.25">
      <c r="A1" s="6" t="s">
        <v>121</v>
      </c>
      <c r="B1" s="6"/>
    </row>
    <row r="2" spans="1:17" x14ac:dyDescent="0.25">
      <c r="C2" s="107"/>
      <c r="D2" s="9"/>
      <c r="E2" s="9"/>
      <c r="F2" s="113" t="s">
        <v>36</v>
      </c>
      <c r="G2" s="114" t="s">
        <v>35</v>
      </c>
      <c r="H2" s="113" t="s">
        <v>74</v>
      </c>
    </row>
    <row r="3" spans="1:17" x14ac:dyDescent="0.25">
      <c r="C3" s="58" t="s">
        <v>43</v>
      </c>
      <c r="D3" s="5"/>
      <c r="E3" s="5"/>
      <c r="F3" s="68">
        <v>160000</v>
      </c>
      <c r="G3" s="5">
        <v>170000</v>
      </c>
      <c r="H3" s="68">
        <v>180000</v>
      </c>
    </row>
    <row r="4" spans="1:17" x14ac:dyDescent="0.25">
      <c r="C4" s="58" t="s">
        <v>87</v>
      </c>
      <c r="D4" s="5"/>
      <c r="E4" s="5"/>
      <c r="F4" s="68">
        <v>40900</v>
      </c>
      <c r="G4" s="5">
        <v>44625</v>
      </c>
      <c r="H4" s="68">
        <v>47900</v>
      </c>
    </row>
    <row r="5" spans="1:17" x14ac:dyDescent="0.25">
      <c r="C5" s="58" t="s">
        <v>33</v>
      </c>
      <c r="D5" s="5"/>
      <c r="E5" s="5"/>
      <c r="F5" s="68">
        <v>2400</v>
      </c>
      <c r="G5" s="5">
        <v>1700</v>
      </c>
      <c r="H5" s="68">
        <v>1300</v>
      </c>
    </row>
    <row r="6" spans="1:17" x14ac:dyDescent="0.25">
      <c r="C6" s="58" t="s">
        <v>22</v>
      </c>
      <c r="D6" s="5"/>
      <c r="E6" s="5"/>
      <c r="F6" s="68">
        <v>3000</v>
      </c>
      <c r="G6" s="5">
        <v>3225</v>
      </c>
      <c r="H6" s="68">
        <v>3300</v>
      </c>
    </row>
    <row r="7" spans="1:17" x14ac:dyDescent="0.25">
      <c r="C7" s="58" t="s">
        <v>49</v>
      </c>
      <c r="D7" s="5"/>
      <c r="E7" s="5"/>
      <c r="F7" s="68">
        <v>80000</v>
      </c>
      <c r="G7" s="5">
        <v>86000</v>
      </c>
      <c r="H7" s="68">
        <v>88000</v>
      </c>
    </row>
    <row r="8" spans="1:17" x14ac:dyDescent="0.25">
      <c r="C8" s="58" t="s">
        <v>86</v>
      </c>
      <c r="D8" s="5"/>
      <c r="E8" s="5"/>
      <c r="F8" s="135">
        <v>0.3</v>
      </c>
      <c r="G8" s="134">
        <v>0.28999999999999998</v>
      </c>
      <c r="H8" s="135">
        <v>0.28000000000000003</v>
      </c>
    </row>
    <row r="9" spans="1:17" x14ac:dyDescent="0.25">
      <c r="C9" s="60" t="s">
        <v>88</v>
      </c>
      <c r="D9" s="10"/>
      <c r="E9" s="10"/>
      <c r="F9" s="136">
        <v>0.25</v>
      </c>
      <c r="G9" s="118">
        <v>0.25</v>
      </c>
      <c r="H9" s="136">
        <v>0.25</v>
      </c>
    </row>
    <row r="12" spans="1:17" x14ac:dyDescent="0.25">
      <c r="A12" s="1" t="s">
        <v>40</v>
      </c>
      <c r="B12" s="43"/>
      <c r="C12" s="45" t="s">
        <v>43</v>
      </c>
      <c r="D12" s="44"/>
      <c r="E12" s="44"/>
      <c r="F12" s="137">
        <f>F3</f>
        <v>160000</v>
      </c>
      <c r="G12" s="44">
        <f>G3</f>
        <v>170000</v>
      </c>
      <c r="H12" s="137">
        <f>H3</f>
        <v>180000</v>
      </c>
    </row>
    <row r="13" spans="1:17" x14ac:dyDescent="0.25">
      <c r="B13" s="138" t="s">
        <v>25</v>
      </c>
      <c r="C13" s="99" t="s">
        <v>71</v>
      </c>
      <c r="D13" s="100"/>
      <c r="E13" s="100"/>
      <c r="F13" s="139"/>
      <c r="G13" s="100"/>
      <c r="H13" s="139"/>
    </row>
    <row r="14" spans="1:17" x14ac:dyDescent="0.25">
      <c r="B14" s="52" t="s">
        <v>25</v>
      </c>
      <c r="C14" s="4" t="s">
        <v>73</v>
      </c>
      <c r="D14" s="5"/>
      <c r="E14" s="5"/>
      <c r="F14" s="132"/>
      <c r="G14" s="10"/>
      <c r="H14" s="132"/>
    </row>
    <row r="15" spans="1:17" s="2" customFormat="1" ht="20.25" x14ac:dyDescent="0.3">
      <c r="B15" s="122" t="s">
        <v>26</v>
      </c>
      <c r="C15" s="105" t="s">
        <v>4</v>
      </c>
      <c r="D15" s="9"/>
      <c r="E15" s="41"/>
      <c r="F15" s="124"/>
      <c r="G15" s="9"/>
      <c r="H15" s="124"/>
      <c r="I15" s="3"/>
      <c r="J15" s="1"/>
      <c r="K15" s="1"/>
      <c r="L15" s="1"/>
      <c r="M15" s="1"/>
      <c r="N15" s="1"/>
      <c r="O15" s="1"/>
      <c r="P15" s="1"/>
      <c r="Q15" s="1"/>
    </row>
    <row r="16" spans="1:17" s="2" customFormat="1" ht="20.25" x14ac:dyDescent="0.3">
      <c r="B16" s="140" t="s">
        <v>27</v>
      </c>
      <c r="C16" s="141" t="s">
        <v>33</v>
      </c>
      <c r="D16" s="142"/>
      <c r="E16" s="142"/>
      <c r="F16" s="143"/>
      <c r="G16" s="142"/>
      <c r="H16" s="143"/>
      <c r="I16" s="3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B17" s="144" t="s">
        <v>25</v>
      </c>
      <c r="C17" s="145" t="s">
        <v>22</v>
      </c>
      <c r="D17" s="146"/>
      <c r="E17" s="146"/>
      <c r="F17" s="147"/>
      <c r="G17" s="146"/>
      <c r="H17" s="147"/>
    </row>
    <row r="18" spans="1:17" s="2" customFormat="1" ht="20.25" x14ac:dyDescent="0.3">
      <c r="B18" s="122" t="s">
        <v>26</v>
      </c>
      <c r="C18" s="105" t="s">
        <v>46</v>
      </c>
      <c r="D18" s="9"/>
      <c r="E18" s="41"/>
      <c r="F18" s="124"/>
      <c r="G18" s="9"/>
      <c r="H18" s="124"/>
      <c r="I18" s="3"/>
      <c r="J18" s="1"/>
      <c r="K18" s="1"/>
      <c r="L18" s="1"/>
      <c r="M18" s="1"/>
      <c r="N18" s="1"/>
      <c r="O18" s="1"/>
      <c r="P18" s="1"/>
      <c r="Q18" s="1"/>
    </row>
    <row r="20" spans="1:17" x14ac:dyDescent="0.25">
      <c r="A20" s="1" t="s">
        <v>41</v>
      </c>
      <c r="B20" s="43"/>
      <c r="C20" s="45" t="s">
        <v>46</v>
      </c>
      <c r="D20" s="44"/>
      <c r="E20" s="44"/>
      <c r="F20" s="137"/>
      <c r="G20" s="44"/>
      <c r="H20" s="137"/>
    </row>
    <row r="21" spans="1:17" x14ac:dyDescent="0.25">
      <c r="B21" s="54" t="s">
        <v>27</v>
      </c>
      <c r="C21" s="4" t="s">
        <v>22</v>
      </c>
      <c r="D21" s="5"/>
      <c r="E21" s="5"/>
      <c r="F21" s="68"/>
      <c r="G21" s="5"/>
      <c r="H21" s="68"/>
    </row>
    <row r="22" spans="1:17" s="2" customFormat="1" ht="20.25" x14ac:dyDescent="0.3">
      <c r="B22" s="122" t="s">
        <v>26</v>
      </c>
      <c r="C22" s="105" t="s">
        <v>126</v>
      </c>
      <c r="D22" s="9"/>
      <c r="E22" s="9"/>
      <c r="F22" s="124"/>
      <c r="G22" s="9"/>
      <c r="H22" s="124"/>
      <c r="I22" s="3"/>
      <c r="J22" s="1"/>
      <c r="K22" s="1"/>
      <c r="L22" s="1"/>
      <c r="M22" s="1"/>
      <c r="N22" s="1"/>
      <c r="O22" s="1"/>
      <c r="P22" s="1"/>
    </row>
    <row r="23" spans="1:17" x14ac:dyDescent="0.25">
      <c r="A23" s="50"/>
      <c r="B23" s="50"/>
    </row>
    <row r="24" spans="1:17" x14ac:dyDescent="0.25">
      <c r="C24" s="1" t="s">
        <v>89</v>
      </c>
      <c r="F24" s="33"/>
      <c r="G24" s="33"/>
      <c r="H24" s="33"/>
    </row>
    <row r="26" spans="1:17" x14ac:dyDescent="0.25">
      <c r="A26" s="1" t="s">
        <v>52</v>
      </c>
      <c r="C26" s="1" t="s">
        <v>50</v>
      </c>
    </row>
    <row r="27" spans="1:17" x14ac:dyDescent="0.25">
      <c r="C27" s="1" t="s">
        <v>51</v>
      </c>
      <c r="F27" s="9"/>
      <c r="G27" s="9"/>
      <c r="H27" s="9"/>
    </row>
    <row r="29" spans="1:17" x14ac:dyDescent="0.25">
      <c r="C29" s="1" t="s">
        <v>135</v>
      </c>
    </row>
    <row r="30" spans="1:17" x14ac:dyDescent="0.25">
      <c r="C30" s="1" t="s">
        <v>90</v>
      </c>
      <c r="F30" s="32"/>
      <c r="G30" s="32"/>
      <c r="H30" s="32"/>
    </row>
    <row r="32" spans="1:17" x14ac:dyDescent="0.25">
      <c r="C32" s="1" t="s">
        <v>91</v>
      </c>
      <c r="F32" s="118"/>
      <c r="G32" s="118"/>
      <c r="H32" s="1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DDF9-1A22-4F2E-83D4-DCEA1D835EE4}">
  <dimension ref="A1:O19"/>
  <sheetViews>
    <sheetView workbookViewId="0">
      <selection activeCell="N31" sqref="N31"/>
    </sheetView>
  </sheetViews>
  <sheetFormatPr baseColWidth="10" defaultRowHeight="15.75" x14ac:dyDescent="0.25"/>
  <cols>
    <col min="1" max="1" width="4.7109375" style="1" customWidth="1"/>
    <col min="2" max="2" width="23.5703125" style="1" bestFit="1" customWidth="1"/>
    <col min="3" max="3" width="7.7109375" style="3" customWidth="1"/>
    <col min="4" max="4" width="8.7109375" style="1" customWidth="1"/>
    <col min="5" max="5" width="7.7109375" style="3" customWidth="1"/>
    <col min="6" max="6" width="8.7109375" style="1" customWidth="1"/>
    <col min="7" max="7" width="7.7109375" style="3" customWidth="1"/>
    <col min="8" max="8" width="8.7109375" style="1" customWidth="1"/>
    <col min="9" max="16384" width="11.42578125" style="1"/>
  </cols>
  <sheetData>
    <row r="1" spans="1:15" x14ac:dyDescent="0.25">
      <c r="A1" s="6" t="s">
        <v>122</v>
      </c>
    </row>
    <row r="3" spans="1:15" x14ac:dyDescent="0.25">
      <c r="A3" s="51"/>
      <c r="B3" s="45"/>
      <c r="C3" s="148" t="s">
        <v>36</v>
      </c>
      <c r="D3" s="149"/>
      <c r="E3" s="148" t="s">
        <v>35</v>
      </c>
      <c r="F3" s="149"/>
      <c r="G3" s="150" t="s">
        <v>74</v>
      </c>
      <c r="H3" s="149"/>
    </row>
    <row r="4" spans="1:15" x14ac:dyDescent="0.25">
      <c r="A4" s="52"/>
      <c r="B4" s="4"/>
      <c r="C4" s="64" t="s">
        <v>37</v>
      </c>
      <c r="D4" s="66" t="s">
        <v>38</v>
      </c>
      <c r="E4" s="64" t="s">
        <v>37</v>
      </c>
      <c r="F4" s="66" t="s">
        <v>38</v>
      </c>
      <c r="G4" s="67" t="s">
        <v>37</v>
      </c>
      <c r="H4" s="65" t="s">
        <v>38</v>
      </c>
    </row>
    <row r="5" spans="1:15" x14ac:dyDescent="0.25">
      <c r="A5" s="52"/>
      <c r="B5" s="4" t="s">
        <v>43</v>
      </c>
      <c r="C5" s="40">
        <v>4500</v>
      </c>
      <c r="D5" s="20"/>
      <c r="E5" s="40">
        <v>5200</v>
      </c>
      <c r="F5" s="20"/>
      <c r="G5" s="59">
        <v>5550</v>
      </c>
      <c r="H5" s="53"/>
    </row>
    <row r="6" spans="1:15" x14ac:dyDescent="0.25">
      <c r="A6" s="52" t="s">
        <v>25</v>
      </c>
      <c r="B6" s="4" t="s">
        <v>92</v>
      </c>
      <c r="C6" s="40">
        <v>2475</v>
      </c>
      <c r="D6" s="20"/>
      <c r="E6" s="40">
        <v>2850</v>
      </c>
      <c r="F6" s="20"/>
      <c r="G6" s="59">
        <v>3100</v>
      </c>
      <c r="H6" s="53"/>
    </row>
    <row r="7" spans="1:15" x14ac:dyDescent="0.25">
      <c r="A7" s="52" t="s">
        <v>25</v>
      </c>
      <c r="B7" s="4" t="s">
        <v>93</v>
      </c>
      <c r="C7" s="40">
        <v>180</v>
      </c>
      <c r="D7" s="20"/>
      <c r="E7" s="40">
        <v>208</v>
      </c>
      <c r="F7" s="20"/>
      <c r="G7" s="59">
        <v>222</v>
      </c>
      <c r="H7" s="53"/>
    </row>
    <row r="8" spans="1:15" s="2" customFormat="1" ht="20.25" x14ac:dyDescent="0.3">
      <c r="A8" s="54" t="s">
        <v>26</v>
      </c>
      <c r="B8" s="4" t="s">
        <v>72</v>
      </c>
      <c r="C8" s="62">
        <f>C5-C6-C7</f>
        <v>1845</v>
      </c>
      <c r="D8" s="19"/>
      <c r="E8" s="62">
        <f t="shared" ref="E8:G8" si="0">E5-E6-E7</f>
        <v>2142</v>
      </c>
      <c r="F8" s="19"/>
      <c r="G8" s="41">
        <f t="shared" si="0"/>
        <v>2228</v>
      </c>
      <c r="H8" s="55"/>
      <c r="I8" s="1"/>
      <c r="J8" s="1"/>
      <c r="K8" s="1"/>
      <c r="L8" s="1"/>
      <c r="M8" s="1"/>
      <c r="N8" s="1"/>
      <c r="O8" s="1"/>
    </row>
    <row r="9" spans="1:15" x14ac:dyDescent="0.25">
      <c r="A9" s="52"/>
      <c r="B9" s="4"/>
      <c r="C9" s="40"/>
      <c r="D9" s="20"/>
      <c r="E9" s="40"/>
      <c r="F9" s="46"/>
      <c r="G9" s="59"/>
      <c r="H9" s="56"/>
    </row>
    <row r="10" spans="1:15" x14ac:dyDescent="0.25">
      <c r="A10" s="52"/>
      <c r="B10" s="57" t="s">
        <v>94</v>
      </c>
      <c r="C10" s="40"/>
      <c r="D10" s="20"/>
      <c r="E10" s="40"/>
      <c r="F10" s="46"/>
      <c r="G10" s="59"/>
      <c r="H10" s="56"/>
    </row>
    <row r="11" spans="1:15" x14ac:dyDescent="0.25">
      <c r="A11" s="52"/>
      <c r="B11" s="4" t="s">
        <v>95</v>
      </c>
      <c r="C11" s="40">
        <v>1200</v>
      </c>
      <c r="D11" s="20"/>
      <c r="E11" s="40">
        <v>1350</v>
      </c>
      <c r="F11" s="20"/>
      <c r="G11" s="59">
        <v>1400</v>
      </c>
      <c r="H11" s="53"/>
    </row>
    <row r="12" spans="1:15" x14ac:dyDescent="0.25">
      <c r="A12" s="52"/>
      <c r="B12" s="4" t="s">
        <v>44</v>
      </c>
      <c r="C12" s="40">
        <v>300</v>
      </c>
      <c r="D12" s="20"/>
      <c r="E12" s="40">
        <v>320</v>
      </c>
      <c r="F12" s="20"/>
      <c r="G12" s="59">
        <v>340</v>
      </c>
      <c r="H12" s="53"/>
    </row>
    <row r="13" spans="1:15" x14ac:dyDescent="0.25">
      <c r="A13" s="52"/>
      <c r="B13" s="4" t="s">
        <v>22</v>
      </c>
      <c r="C13" s="40">
        <v>150</v>
      </c>
      <c r="D13" s="20"/>
      <c r="E13" s="40">
        <v>140</v>
      </c>
      <c r="F13" s="20"/>
      <c r="G13" s="59">
        <v>100</v>
      </c>
      <c r="H13" s="53"/>
    </row>
    <row r="14" spans="1:15" s="2" customFormat="1" ht="20.25" x14ac:dyDescent="0.3">
      <c r="A14" s="52"/>
      <c r="B14" s="4" t="s">
        <v>96</v>
      </c>
      <c r="C14" s="62">
        <f>SUM(C11:C13)</f>
        <v>1650</v>
      </c>
      <c r="D14" s="19"/>
      <c r="E14" s="62">
        <f t="shared" ref="E14:G14" si="1">SUM(E11:E13)</f>
        <v>1810</v>
      </c>
      <c r="F14" s="19"/>
      <c r="G14" s="41">
        <f t="shared" si="1"/>
        <v>1840</v>
      </c>
      <c r="H14" s="55"/>
      <c r="I14" s="1"/>
      <c r="J14" s="1"/>
      <c r="K14" s="1"/>
      <c r="L14" s="1"/>
      <c r="M14" s="1"/>
      <c r="N14" s="1"/>
      <c r="O14" s="1"/>
    </row>
    <row r="15" spans="1:15" x14ac:dyDescent="0.25">
      <c r="A15" s="58"/>
      <c r="B15" s="4"/>
      <c r="C15" s="40"/>
      <c r="D15" s="46"/>
      <c r="E15" s="40"/>
      <c r="F15" s="46"/>
      <c r="G15" s="59"/>
      <c r="H15" s="56"/>
    </row>
    <row r="16" spans="1:15" x14ac:dyDescent="0.25">
      <c r="A16" s="58"/>
      <c r="B16" s="4" t="s">
        <v>97</v>
      </c>
      <c r="C16" s="40">
        <f>C8-C14</f>
        <v>195</v>
      </c>
      <c r="D16" s="20"/>
      <c r="E16" s="40">
        <f t="shared" ref="E16:G16" si="2">E8-E14</f>
        <v>332</v>
      </c>
      <c r="F16" s="20"/>
      <c r="G16" s="59">
        <f t="shared" si="2"/>
        <v>388</v>
      </c>
      <c r="H16" s="53"/>
    </row>
    <row r="17" spans="1:8" x14ac:dyDescent="0.25">
      <c r="A17" s="58"/>
      <c r="B17" s="4"/>
      <c r="C17" s="40"/>
      <c r="D17" s="46"/>
      <c r="E17" s="40"/>
      <c r="F17" s="46"/>
      <c r="G17" s="59"/>
      <c r="H17" s="56"/>
    </row>
    <row r="18" spans="1:8" x14ac:dyDescent="0.25">
      <c r="A18" s="107"/>
      <c r="B18" s="105" t="s">
        <v>98</v>
      </c>
      <c r="C18" s="62"/>
      <c r="D18" s="124"/>
      <c r="E18" s="62"/>
      <c r="F18" s="124"/>
      <c r="G18" s="41"/>
      <c r="H18" s="41"/>
    </row>
    <row r="19" spans="1:8" x14ac:dyDescent="0.25">
      <c r="A19" s="60"/>
      <c r="B19" s="27" t="s">
        <v>99</v>
      </c>
      <c r="C19" s="63"/>
      <c r="D19" s="21"/>
      <c r="E19" s="63"/>
      <c r="F19" s="21"/>
      <c r="G19" s="69"/>
      <c r="H19" s="61"/>
    </row>
  </sheetData>
  <mergeCells count="3"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4BBA-7ADD-4EE7-B297-5ECDD655A9A8}">
  <dimension ref="A1:P32"/>
  <sheetViews>
    <sheetView workbookViewId="0">
      <selection activeCell="R34" sqref="R34"/>
    </sheetView>
  </sheetViews>
  <sheetFormatPr baseColWidth="10" defaultRowHeight="15.75" x14ac:dyDescent="0.25"/>
  <cols>
    <col min="1" max="1" width="5.7109375" style="1" customWidth="1"/>
    <col min="2" max="2" width="2.7109375" style="7" customWidth="1"/>
    <col min="3" max="3" width="25.140625" style="1" customWidth="1"/>
    <col min="4" max="4" width="7.140625" style="3" customWidth="1"/>
    <col min="5" max="5" width="7.140625" style="1" customWidth="1"/>
    <col min="6" max="6" width="7.42578125" style="1" bestFit="1" customWidth="1"/>
    <col min="7" max="7" width="7.7109375" style="3" customWidth="1"/>
    <col min="8" max="16384" width="11.42578125" style="1"/>
  </cols>
  <sheetData>
    <row r="1" spans="1:16" x14ac:dyDescent="0.25">
      <c r="A1" s="6" t="s">
        <v>123</v>
      </c>
    </row>
    <row r="3" spans="1:16" x14ac:dyDescent="0.25">
      <c r="A3" s="1" t="s">
        <v>40</v>
      </c>
      <c r="C3" s="1" t="s">
        <v>46</v>
      </c>
      <c r="D3" s="10"/>
    </row>
    <row r="4" spans="1:16" ht="16.5" thickBot="1" x14ac:dyDescent="0.3">
      <c r="B4" s="8" t="s">
        <v>27</v>
      </c>
      <c r="C4" s="1" t="s">
        <v>22</v>
      </c>
      <c r="D4" s="101"/>
    </row>
    <row r="5" spans="1:16" s="2" customFormat="1" ht="21" thickBot="1" x14ac:dyDescent="0.35">
      <c r="A5" s="1"/>
      <c r="B5" s="8" t="s">
        <v>26</v>
      </c>
      <c r="C5" s="1" t="s">
        <v>67</v>
      </c>
      <c r="D5" s="102"/>
      <c r="E5" s="1"/>
      <c r="F5" s="1"/>
      <c r="G5" s="3"/>
      <c r="H5" s="1"/>
      <c r="I5" s="1"/>
      <c r="J5" s="1"/>
      <c r="K5" s="1"/>
      <c r="L5" s="1"/>
      <c r="M5" s="1"/>
      <c r="N5" s="1"/>
      <c r="O5" s="1"/>
      <c r="P5" s="1"/>
    </row>
    <row r="7" spans="1:16" x14ac:dyDescent="0.25">
      <c r="B7" s="70" t="s">
        <v>136</v>
      </c>
      <c r="F7" s="33"/>
    </row>
    <row r="8" spans="1:16" x14ac:dyDescent="0.25">
      <c r="B8" s="70"/>
    </row>
    <row r="9" spans="1:16" x14ac:dyDescent="0.25">
      <c r="B9" s="70" t="s">
        <v>137</v>
      </c>
      <c r="F9" s="33"/>
    </row>
    <row r="10" spans="1:16" x14ac:dyDescent="0.25">
      <c r="B10" s="70"/>
    </row>
    <row r="11" spans="1:16" x14ac:dyDescent="0.25">
      <c r="B11" s="70" t="s">
        <v>138</v>
      </c>
      <c r="F11" s="27"/>
    </row>
    <row r="12" spans="1:16" x14ac:dyDescent="0.25">
      <c r="B12" s="70"/>
    </row>
    <row r="13" spans="1:16" x14ac:dyDescent="0.25">
      <c r="B13" s="70"/>
    </row>
    <row r="14" spans="1:16" x14ac:dyDescent="0.25">
      <c r="B14" s="70"/>
    </row>
    <row r="15" spans="1:16" x14ac:dyDescent="0.25">
      <c r="B15" s="70"/>
    </row>
    <row r="16" spans="1:16" x14ac:dyDescent="0.25">
      <c r="B16" s="70"/>
    </row>
    <row r="17" spans="1:6" x14ac:dyDescent="0.25">
      <c r="B17" s="70"/>
    </row>
    <row r="18" spans="1:6" x14ac:dyDescent="0.25">
      <c r="B18" s="70" t="s">
        <v>139</v>
      </c>
      <c r="F18" s="33"/>
    </row>
    <row r="19" spans="1:6" x14ac:dyDescent="0.25">
      <c r="B19" s="70"/>
    </row>
    <row r="20" spans="1:6" x14ac:dyDescent="0.25">
      <c r="B20" s="70" t="s">
        <v>140</v>
      </c>
      <c r="F20" s="33"/>
    </row>
    <row r="21" spans="1:6" x14ac:dyDescent="0.25">
      <c r="B21" s="70"/>
    </row>
    <row r="22" spans="1:6" x14ac:dyDescent="0.25">
      <c r="B22" s="70"/>
    </row>
    <row r="24" spans="1:6" x14ac:dyDescent="0.25">
      <c r="A24" s="1" t="s">
        <v>41</v>
      </c>
      <c r="B24" s="70" t="s">
        <v>100</v>
      </c>
    </row>
    <row r="25" spans="1:6" x14ac:dyDescent="0.25">
      <c r="B25" s="70" t="s">
        <v>101</v>
      </c>
    </row>
    <row r="29" spans="1:6" x14ac:dyDescent="0.25">
      <c r="B29" s="70"/>
    </row>
    <row r="30" spans="1:6" x14ac:dyDescent="0.25">
      <c r="B30" s="70"/>
    </row>
    <row r="31" spans="1:6" x14ac:dyDescent="0.25">
      <c r="B31" s="70"/>
    </row>
    <row r="32" spans="1:6" x14ac:dyDescent="0.25">
      <c r="B32" s="7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6865" r:id="rId4">
          <objectPr defaultSize="0" autoPict="0" r:id="rId5">
            <anchor moveWithCells="1">
              <from>
                <xdr:col>1</xdr:col>
                <xdr:colOff>66675</xdr:colOff>
                <xdr:row>25</xdr:row>
                <xdr:rowOff>95250</xdr:rowOff>
              </from>
              <to>
                <xdr:col>4</xdr:col>
                <xdr:colOff>19050</xdr:colOff>
                <xdr:row>27</xdr:row>
                <xdr:rowOff>104775</xdr:rowOff>
              </to>
            </anchor>
          </objectPr>
        </oleObject>
      </mc:Choice>
      <mc:Fallback>
        <oleObject progId="Equation.3" shapeId="3686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4E78-449E-4A0E-9FE3-6269D55D73DF}">
  <dimension ref="A1:N440"/>
  <sheetViews>
    <sheetView showZeros="0" topLeftCell="A48" workbookViewId="0">
      <selection activeCell="J105" sqref="J105"/>
    </sheetView>
  </sheetViews>
  <sheetFormatPr baseColWidth="10" defaultRowHeight="12.75" x14ac:dyDescent="0.2"/>
  <cols>
    <col min="1" max="1" width="5.7109375" style="75" customWidth="1"/>
    <col min="2" max="2" width="6.5703125" style="75" customWidth="1"/>
    <col min="3" max="3" width="29.42578125" style="75" customWidth="1"/>
    <col min="4" max="6" width="8.7109375" style="75" customWidth="1"/>
    <col min="7" max="7" width="11.42578125" style="39"/>
    <col min="8" max="235" width="11.42578125" style="75"/>
    <col min="236" max="236" width="4.85546875" style="75" customWidth="1"/>
    <col min="237" max="237" width="6.5703125" style="75" customWidth="1"/>
    <col min="238" max="238" width="29.42578125" style="75" customWidth="1"/>
    <col min="239" max="239" width="7.5703125" style="75" customWidth="1"/>
    <col min="240" max="240" width="2.28515625" style="75" customWidth="1"/>
    <col min="241" max="241" width="11.42578125" style="75"/>
    <col min="242" max="242" width="2.28515625" style="75" customWidth="1"/>
    <col min="243" max="491" width="11.42578125" style="75"/>
    <col min="492" max="492" width="4.85546875" style="75" customWidth="1"/>
    <col min="493" max="493" width="6.5703125" style="75" customWidth="1"/>
    <col min="494" max="494" width="29.42578125" style="75" customWidth="1"/>
    <col min="495" max="495" width="7.5703125" style="75" customWidth="1"/>
    <col min="496" max="496" width="2.28515625" style="75" customWidth="1"/>
    <col min="497" max="497" width="11.42578125" style="75"/>
    <col min="498" max="498" width="2.28515625" style="75" customWidth="1"/>
    <col min="499" max="747" width="11.42578125" style="75"/>
    <col min="748" max="748" width="4.85546875" style="75" customWidth="1"/>
    <col min="749" max="749" width="6.5703125" style="75" customWidth="1"/>
    <col min="750" max="750" width="29.42578125" style="75" customWidth="1"/>
    <col min="751" max="751" width="7.5703125" style="75" customWidth="1"/>
    <col min="752" max="752" width="2.28515625" style="75" customWidth="1"/>
    <col min="753" max="753" width="11.42578125" style="75"/>
    <col min="754" max="754" width="2.28515625" style="75" customWidth="1"/>
    <col min="755" max="1003" width="11.42578125" style="75"/>
    <col min="1004" max="1004" width="4.85546875" style="75" customWidth="1"/>
    <col min="1005" max="1005" width="6.5703125" style="75" customWidth="1"/>
    <col min="1006" max="1006" width="29.42578125" style="75" customWidth="1"/>
    <col min="1007" max="1007" width="7.5703125" style="75" customWidth="1"/>
    <col min="1008" max="1008" width="2.28515625" style="75" customWidth="1"/>
    <col min="1009" max="1009" width="11.42578125" style="75"/>
    <col min="1010" max="1010" width="2.28515625" style="75" customWidth="1"/>
    <col min="1011" max="1259" width="11.42578125" style="75"/>
    <col min="1260" max="1260" width="4.85546875" style="75" customWidth="1"/>
    <col min="1261" max="1261" width="6.5703125" style="75" customWidth="1"/>
    <col min="1262" max="1262" width="29.42578125" style="75" customWidth="1"/>
    <col min="1263" max="1263" width="7.5703125" style="75" customWidth="1"/>
    <col min="1264" max="1264" width="2.28515625" style="75" customWidth="1"/>
    <col min="1265" max="1265" width="11.42578125" style="75"/>
    <col min="1266" max="1266" width="2.28515625" style="75" customWidth="1"/>
    <col min="1267" max="1515" width="11.42578125" style="75"/>
    <col min="1516" max="1516" width="4.85546875" style="75" customWidth="1"/>
    <col min="1517" max="1517" width="6.5703125" style="75" customWidth="1"/>
    <col min="1518" max="1518" width="29.42578125" style="75" customWidth="1"/>
    <col min="1519" max="1519" width="7.5703125" style="75" customWidth="1"/>
    <col min="1520" max="1520" width="2.28515625" style="75" customWidth="1"/>
    <col min="1521" max="1521" width="11.42578125" style="75"/>
    <col min="1522" max="1522" width="2.28515625" style="75" customWidth="1"/>
    <col min="1523" max="1771" width="11.42578125" style="75"/>
    <col min="1772" max="1772" width="4.85546875" style="75" customWidth="1"/>
    <col min="1773" max="1773" width="6.5703125" style="75" customWidth="1"/>
    <col min="1774" max="1774" width="29.42578125" style="75" customWidth="1"/>
    <col min="1775" max="1775" width="7.5703125" style="75" customWidth="1"/>
    <col min="1776" max="1776" width="2.28515625" style="75" customWidth="1"/>
    <col min="1777" max="1777" width="11.42578125" style="75"/>
    <col min="1778" max="1778" width="2.28515625" style="75" customWidth="1"/>
    <col min="1779" max="2027" width="11.42578125" style="75"/>
    <col min="2028" max="2028" width="4.85546875" style="75" customWidth="1"/>
    <col min="2029" max="2029" width="6.5703125" style="75" customWidth="1"/>
    <col min="2030" max="2030" width="29.42578125" style="75" customWidth="1"/>
    <col min="2031" max="2031" width="7.5703125" style="75" customWidth="1"/>
    <col min="2032" max="2032" width="2.28515625" style="75" customWidth="1"/>
    <col min="2033" max="2033" width="11.42578125" style="75"/>
    <col min="2034" max="2034" width="2.28515625" style="75" customWidth="1"/>
    <col min="2035" max="2283" width="11.42578125" style="75"/>
    <col min="2284" max="2284" width="4.85546875" style="75" customWidth="1"/>
    <col min="2285" max="2285" width="6.5703125" style="75" customWidth="1"/>
    <col min="2286" max="2286" width="29.42578125" style="75" customWidth="1"/>
    <col min="2287" max="2287" width="7.5703125" style="75" customWidth="1"/>
    <col min="2288" max="2288" width="2.28515625" style="75" customWidth="1"/>
    <col min="2289" max="2289" width="11.42578125" style="75"/>
    <col min="2290" max="2290" width="2.28515625" style="75" customWidth="1"/>
    <col min="2291" max="2539" width="11.42578125" style="75"/>
    <col min="2540" max="2540" width="4.85546875" style="75" customWidth="1"/>
    <col min="2541" max="2541" width="6.5703125" style="75" customWidth="1"/>
    <col min="2542" max="2542" width="29.42578125" style="75" customWidth="1"/>
    <col min="2543" max="2543" width="7.5703125" style="75" customWidth="1"/>
    <col min="2544" max="2544" width="2.28515625" style="75" customWidth="1"/>
    <col min="2545" max="2545" width="11.42578125" style="75"/>
    <col min="2546" max="2546" width="2.28515625" style="75" customWidth="1"/>
    <col min="2547" max="2795" width="11.42578125" style="75"/>
    <col min="2796" max="2796" width="4.85546875" style="75" customWidth="1"/>
    <col min="2797" max="2797" width="6.5703125" style="75" customWidth="1"/>
    <col min="2798" max="2798" width="29.42578125" style="75" customWidth="1"/>
    <col min="2799" max="2799" width="7.5703125" style="75" customWidth="1"/>
    <col min="2800" max="2800" width="2.28515625" style="75" customWidth="1"/>
    <col min="2801" max="2801" width="11.42578125" style="75"/>
    <col min="2802" max="2802" width="2.28515625" style="75" customWidth="1"/>
    <col min="2803" max="3051" width="11.42578125" style="75"/>
    <col min="3052" max="3052" width="4.85546875" style="75" customWidth="1"/>
    <col min="3053" max="3053" width="6.5703125" style="75" customWidth="1"/>
    <col min="3054" max="3054" width="29.42578125" style="75" customWidth="1"/>
    <col min="3055" max="3055" width="7.5703125" style="75" customWidth="1"/>
    <col min="3056" max="3056" width="2.28515625" style="75" customWidth="1"/>
    <col min="3057" max="3057" width="11.42578125" style="75"/>
    <col min="3058" max="3058" width="2.28515625" style="75" customWidth="1"/>
    <col min="3059" max="3307" width="11.42578125" style="75"/>
    <col min="3308" max="3308" width="4.85546875" style="75" customWidth="1"/>
    <col min="3309" max="3309" width="6.5703125" style="75" customWidth="1"/>
    <col min="3310" max="3310" width="29.42578125" style="75" customWidth="1"/>
    <col min="3311" max="3311" width="7.5703125" style="75" customWidth="1"/>
    <col min="3312" max="3312" width="2.28515625" style="75" customWidth="1"/>
    <col min="3313" max="3313" width="11.42578125" style="75"/>
    <col min="3314" max="3314" width="2.28515625" style="75" customWidth="1"/>
    <col min="3315" max="3563" width="11.42578125" style="75"/>
    <col min="3564" max="3564" width="4.85546875" style="75" customWidth="1"/>
    <col min="3565" max="3565" width="6.5703125" style="75" customWidth="1"/>
    <col min="3566" max="3566" width="29.42578125" style="75" customWidth="1"/>
    <col min="3567" max="3567" width="7.5703125" style="75" customWidth="1"/>
    <col min="3568" max="3568" width="2.28515625" style="75" customWidth="1"/>
    <col min="3569" max="3569" width="11.42578125" style="75"/>
    <col min="3570" max="3570" width="2.28515625" style="75" customWidth="1"/>
    <col min="3571" max="3819" width="11.42578125" style="75"/>
    <col min="3820" max="3820" width="4.85546875" style="75" customWidth="1"/>
    <col min="3821" max="3821" width="6.5703125" style="75" customWidth="1"/>
    <col min="3822" max="3822" width="29.42578125" style="75" customWidth="1"/>
    <col min="3823" max="3823" width="7.5703125" style="75" customWidth="1"/>
    <col min="3824" max="3824" width="2.28515625" style="75" customWidth="1"/>
    <col min="3825" max="3825" width="11.42578125" style="75"/>
    <col min="3826" max="3826" width="2.28515625" style="75" customWidth="1"/>
    <col min="3827" max="4075" width="11.42578125" style="75"/>
    <col min="4076" max="4076" width="4.85546875" style="75" customWidth="1"/>
    <col min="4077" max="4077" width="6.5703125" style="75" customWidth="1"/>
    <col min="4078" max="4078" width="29.42578125" style="75" customWidth="1"/>
    <col min="4079" max="4079" width="7.5703125" style="75" customWidth="1"/>
    <col min="4080" max="4080" width="2.28515625" style="75" customWidth="1"/>
    <col min="4081" max="4081" width="11.42578125" style="75"/>
    <col min="4082" max="4082" width="2.28515625" style="75" customWidth="1"/>
    <col min="4083" max="4331" width="11.42578125" style="75"/>
    <col min="4332" max="4332" width="4.85546875" style="75" customWidth="1"/>
    <col min="4333" max="4333" width="6.5703125" style="75" customWidth="1"/>
    <col min="4334" max="4334" width="29.42578125" style="75" customWidth="1"/>
    <col min="4335" max="4335" width="7.5703125" style="75" customWidth="1"/>
    <col min="4336" max="4336" width="2.28515625" style="75" customWidth="1"/>
    <col min="4337" max="4337" width="11.42578125" style="75"/>
    <col min="4338" max="4338" width="2.28515625" style="75" customWidth="1"/>
    <col min="4339" max="4587" width="11.42578125" style="75"/>
    <col min="4588" max="4588" width="4.85546875" style="75" customWidth="1"/>
    <col min="4589" max="4589" width="6.5703125" style="75" customWidth="1"/>
    <col min="4590" max="4590" width="29.42578125" style="75" customWidth="1"/>
    <col min="4591" max="4591" width="7.5703125" style="75" customWidth="1"/>
    <col min="4592" max="4592" width="2.28515625" style="75" customWidth="1"/>
    <col min="4593" max="4593" width="11.42578125" style="75"/>
    <col min="4594" max="4594" width="2.28515625" style="75" customWidth="1"/>
    <col min="4595" max="4843" width="11.42578125" style="75"/>
    <col min="4844" max="4844" width="4.85546875" style="75" customWidth="1"/>
    <col min="4845" max="4845" width="6.5703125" style="75" customWidth="1"/>
    <col min="4846" max="4846" width="29.42578125" style="75" customWidth="1"/>
    <col min="4847" max="4847" width="7.5703125" style="75" customWidth="1"/>
    <col min="4848" max="4848" width="2.28515625" style="75" customWidth="1"/>
    <col min="4849" max="4849" width="11.42578125" style="75"/>
    <col min="4850" max="4850" width="2.28515625" style="75" customWidth="1"/>
    <col min="4851" max="5099" width="11.42578125" style="75"/>
    <col min="5100" max="5100" width="4.85546875" style="75" customWidth="1"/>
    <col min="5101" max="5101" width="6.5703125" style="75" customWidth="1"/>
    <col min="5102" max="5102" width="29.42578125" style="75" customWidth="1"/>
    <col min="5103" max="5103" width="7.5703125" style="75" customWidth="1"/>
    <col min="5104" max="5104" width="2.28515625" style="75" customWidth="1"/>
    <col min="5105" max="5105" width="11.42578125" style="75"/>
    <col min="5106" max="5106" width="2.28515625" style="75" customWidth="1"/>
    <col min="5107" max="5355" width="11.42578125" style="75"/>
    <col min="5356" max="5356" width="4.85546875" style="75" customWidth="1"/>
    <col min="5357" max="5357" width="6.5703125" style="75" customWidth="1"/>
    <col min="5358" max="5358" width="29.42578125" style="75" customWidth="1"/>
    <col min="5359" max="5359" width="7.5703125" style="75" customWidth="1"/>
    <col min="5360" max="5360" width="2.28515625" style="75" customWidth="1"/>
    <col min="5361" max="5361" width="11.42578125" style="75"/>
    <col min="5362" max="5362" width="2.28515625" style="75" customWidth="1"/>
    <col min="5363" max="5611" width="11.42578125" style="75"/>
    <col min="5612" max="5612" width="4.85546875" style="75" customWidth="1"/>
    <col min="5613" max="5613" width="6.5703125" style="75" customWidth="1"/>
    <col min="5614" max="5614" width="29.42578125" style="75" customWidth="1"/>
    <col min="5615" max="5615" width="7.5703125" style="75" customWidth="1"/>
    <col min="5616" max="5616" width="2.28515625" style="75" customWidth="1"/>
    <col min="5617" max="5617" width="11.42578125" style="75"/>
    <col min="5618" max="5618" width="2.28515625" style="75" customWidth="1"/>
    <col min="5619" max="5867" width="11.42578125" style="75"/>
    <col min="5868" max="5868" width="4.85546875" style="75" customWidth="1"/>
    <col min="5869" max="5869" width="6.5703125" style="75" customWidth="1"/>
    <col min="5870" max="5870" width="29.42578125" style="75" customWidth="1"/>
    <col min="5871" max="5871" width="7.5703125" style="75" customWidth="1"/>
    <col min="5872" max="5872" width="2.28515625" style="75" customWidth="1"/>
    <col min="5873" max="5873" width="11.42578125" style="75"/>
    <col min="5874" max="5874" width="2.28515625" style="75" customWidth="1"/>
    <col min="5875" max="6123" width="11.42578125" style="75"/>
    <col min="6124" max="6124" width="4.85546875" style="75" customWidth="1"/>
    <col min="6125" max="6125" width="6.5703125" style="75" customWidth="1"/>
    <col min="6126" max="6126" width="29.42578125" style="75" customWidth="1"/>
    <col min="6127" max="6127" width="7.5703125" style="75" customWidth="1"/>
    <col min="6128" max="6128" width="2.28515625" style="75" customWidth="1"/>
    <col min="6129" max="6129" width="11.42578125" style="75"/>
    <col min="6130" max="6130" width="2.28515625" style="75" customWidth="1"/>
    <col min="6131" max="6379" width="11.42578125" style="75"/>
    <col min="6380" max="6380" width="4.85546875" style="75" customWidth="1"/>
    <col min="6381" max="6381" width="6.5703125" style="75" customWidth="1"/>
    <col min="6382" max="6382" width="29.42578125" style="75" customWidth="1"/>
    <col min="6383" max="6383" width="7.5703125" style="75" customWidth="1"/>
    <col min="6384" max="6384" width="2.28515625" style="75" customWidth="1"/>
    <col min="6385" max="6385" width="11.42578125" style="75"/>
    <col min="6386" max="6386" width="2.28515625" style="75" customWidth="1"/>
    <col min="6387" max="6635" width="11.42578125" style="75"/>
    <col min="6636" max="6636" width="4.85546875" style="75" customWidth="1"/>
    <col min="6637" max="6637" width="6.5703125" style="75" customWidth="1"/>
    <col min="6638" max="6638" width="29.42578125" style="75" customWidth="1"/>
    <col min="6639" max="6639" width="7.5703125" style="75" customWidth="1"/>
    <col min="6640" max="6640" width="2.28515625" style="75" customWidth="1"/>
    <col min="6641" max="6641" width="11.42578125" style="75"/>
    <col min="6642" max="6642" width="2.28515625" style="75" customWidth="1"/>
    <col min="6643" max="6891" width="11.42578125" style="75"/>
    <col min="6892" max="6892" width="4.85546875" style="75" customWidth="1"/>
    <col min="6893" max="6893" width="6.5703125" style="75" customWidth="1"/>
    <col min="6894" max="6894" width="29.42578125" style="75" customWidth="1"/>
    <col min="6895" max="6895" width="7.5703125" style="75" customWidth="1"/>
    <col min="6896" max="6896" width="2.28515625" style="75" customWidth="1"/>
    <col min="6897" max="6897" width="11.42578125" style="75"/>
    <col min="6898" max="6898" width="2.28515625" style="75" customWidth="1"/>
    <col min="6899" max="7147" width="11.42578125" style="75"/>
    <col min="7148" max="7148" width="4.85546875" style="75" customWidth="1"/>
    <col min="7149" max="7149" width="6.5703125" style="75" customWidth="1"/>
    <col min="7150" max="7150" width="29.42578125" style="75" customWidth="1"/>
    <col min="7151" max="7151" width="7.5703125" style="75" customWidth="1"/>
    <col min="7152" max="7152" width="2.28515625" style="75" customWidth="1"/>
    <col min="7153" max="7153" width="11.42578125" style="75"/>
    <col min="7154" max="7154" width="2.28515625" style="75" customWidth="1"/>
    <col min="7155" max="7403" width="11.42578125" style="75"/>
    <col min="7404" max="7404" width="4.85546875" style="75" customWidth="1"/>
    <col min="7405" max="7405" width="6.5703125" style="75" customWidth="1"/>
    <col min="7406" max="7406" width="29.42578125" style="75" customWidth="1"/>
    <col min="7407" max="7407" width="7.5703125" style="75" customWidth="1"/>
    <col min="7408" max="7408" width="2.28515625" style="75" customWidth="1"/>
    <col min="7409" max="7409" width="11.42578125" style="75"/>
    <col min="7410" max="7410" width="2.28515625" style="75" customWidth="1"/>
    <col min="7411" max="7659" width="11.42578125" style="75"/>
    <col min="7660" max="7660" width="4.85546875" style="75" customWidth="1"/>
    <col min="7661" max="7661" width="6.5703125" style="75" customWidth="1"/>
    <col min="7662" max="7662" width="29.42578125" style="75" customWidth="1"/>
    <col min="7663" max="7663" width="7.5703125" style="75" customWidth="1"/>
    <col min="7664" max="7664" width="2.28515625" style="75" customWidth="1"/>
    <col min="7665" max="7665" width="11.42578125" style="75"/>
    <col min="7666" max="7666" width="2.28515625" style="75" customWidth="1"/>
    <col min="7667" max="7915" width="11.42578125" style="75"/>
    <col min="7916" max="7916" width="4.85546875" style="75" customWidth="1"/>
    <col min="7917" max="7917" width="6.5703125" style="75" customWidth="1"/>
    <col min="7918" max="7918" width="29.42578125" style="75" customWidth="1"/>
    <col min="7919" max="7919" width="7.5703125" style="75" customWidth="1"/>
    <col min="7920" max="7920" width="2.28515625" style="75" customWidth="1"/>
    <col min="7921" max="7921" width="11.42578125" style="75"/>
    <col min="7922" max="7922" width="2.28515625" style="75" customWidth="1"/>
    <col min="7923" max="8171" width="11.42578125" style="75"/>
    <col min="8172" max="8172" width="4.85546875" style="75" customWidth="1"/>
    <col min="8173" max="8173" width="6.5703125" style="75" customWidth="1"/>
    <col min="8174" max="8174" width="29.42578125" style="75" customWidth="1"/>
    <col min="8175" max="8175" width="7.5703125" style="75" customWidth="1"/>
    <col min="8176" max="8176" width="2.28515625" style="75" customWidth="1"/>
    <col min="8177" max="8177" width="11.42578125" style="75"/>
    <col min="8178" max="8178" width="2.28515625" style="75" customWidth="1"/>
    <col min="8179" max="8427" width="11.42578125" style="75"/>
    <col min="8428" max="8428" width="4.85546875" style="75" customWidth="1"/>
    <col min="8429" max="8429" width="6.5703125" style="75" customWidth="1"/>
    <col min="8430" max="8430" width="29.42578125" style="75" customWidth="1"/>
    <col min="8431" max="8431" width="7.5703125" style="75" customWidth="1"/>
    <col min="8432" max="8432" width="2.28515625" style="75" customWidth="1"/>
    <col min="8433" max="8433" width="11.42578125" style="75"/>
    <col min="8434" max="8434" width="2.28515625" style="75" customWidth="1"/>
    <col min="8435" max="8683" width="11.42578125" style="75"/>
    <col min="8684" max="8684" width="4.85546875" style="75" customWidth="1"/>
    <col min="8685" max="8685" width="6.5703125" style="75" customWidth="1"/>
    <col min="8686" max="8686" width="29.42578125" style="75" customWidth="1"/>
    <col min="8687" max="8687" width="7.5703125" style="75" customWidth="1"/>
    <col min="8688" max="8688" width="2.28515625" style="75" customWidth="1"/>
    <col min="8689" max="8689" width="11.42578125" style="75"/>
    <col min="8690" max="8690" width="2.28515625" style="75" customWidth="1"/>
    <col min="8691" max="8939" width="11.42578125" style="75"/>
    <col min="8940" max="8940" width="4.85546875" style="75" customWidth="1"/>
    <col min="8941" max="8941" width="6.5703125" style="75" customWidth="1"/>
    <col min="8942" max="8942" width="29.42578125" style="75" customWidth="1"/>
    <col min="8943" max="8943" width="7.5703125" style="75" customWidth="1"/>
    <col min="8944" max="8944" width="2.28515625" style="75" customWidth="1"/>
    <col min="8945" max="8945" width="11.42578125" style="75"/>
    <col min="8946" max="8946" width="2.28515625" style="75" customWidth="1"/>
    <col min="8947" max="9195" width="11.42578125" style="75"/>
    <col min="9196" max="9196" width="4.85546875" style="75" customWidth="1"/>
    <col min="9197" max="9197" width="6.5703125" style="75" customWidth="1"/>
    <col min="9198" max="9198" width="29.42578125" style="75" customWidth="1"/>
    <col min="9199" max="9199" width="7.5703125" style="75" customWidth="1"/>
    <col min="9200" max="9200" width="2.28515625" style="75" customWidth="1"/>
    <col min="9201" max="9201" width="11.42578125" style="75"/>
    <col min="9202" max="9202" width="2.28515625" style="75" customWidth="1"/>
    <col min="9203" max="9451" width="11.42578125" style="75"/>
    <col min="9452" max="9452" width="4.85546875" style="75" customWidth="1"/>
    <col min="9453" max="9453" width="6.5703125" style="75" customWidth="1"/>
    <col min="9454" max="9454" width="29.42578125" style="75" customWidth="1"/>
    <col min="9455" max="9455" width="7.5703125" style="75" customWidth="1"/>
    <col min="9456" max="9456" width="2.28515625" style="75" customWidth="1"/>
    <col min="9457" max="9457" width="11.42578125" style="75"/>
    <col min="9458" max="9458" width="2.28515625" style="75" customWidth="1"/>
    <col min="9459" max="9707" width="11.42578125" style="75"/>
    <col min="9708" max="9708" width="4.85546875" style="75" customWidth="1"/>
    <col min="9709" max="9709" width="6.5703125" style="75" customWidth="1"/>
    <col min="9710" max="9710" width="29.42578125" style="75" customWidth="1"/>
    <col min="9711" max="9711" width="7.5703125" style="75" customWidth="1"/>
    <col min="9712" max="9712" width="2.28515625" style="75" customWidth="1"/>
    <col min="9713" max="9713" width="11.42578125" style="75"/>
    <col min="9714" max="9714" width="2.28515625" style="75" customWidth="1"/>
    <col min="9715" max="9963" width="11.42578125" style="75"/>
    <col min="9964" max="9964" width="4.85546875" style="75" customWidth="1"/>
    <col min="9965" max="9965" width="6.5703125" style="75" customWidth="1"/>
    <col min="9966" max="9966" width="29.42578125" style="75" customWidth="1"/>
    <col min="9967" max="9967" width="7.5703125" style="75" customWidth="1"/>
    <col min="9968" max="9968" width="2.28515625" style="75" customWidth="1"/>
    <col min="9969" max="9969" width="11.42578125" style="75"/>
    <col min="9970" max="9970" width="2.28515625" style="75" customWidth="1"/>
    <col min="9971" max="10219" width="11.42578125" style="75"/>
    <col min="10220" max="10220" width="4.85546875" style="75" customWidth="1"/>
    <col min="10221" max="10221" width="6.5703125" style="75" customWidth="1"/>
    <col min="10222" max="10222" width="29.42578125" style="75" customWidth="1"/>
    <col min="10223" max="10223" width="7.5703125" style="75" customWidth="1"/>
    <col min="10224" max="10224" width="2.28515625" style="75" customWidth="1"/>
    <col min="10225" max="10225" width="11.42578125" style="75"/>
    <col min="10226" max="10226" width="2.28515625" style="75" customWidth="1"/>
    <col min="10227" max="10475" width="11.42578125" style="75"/>
    <col min="10476" max="10476" width="4.85546875" style="75" customWidth="1"/>
    <col min="10477" max="10477" width="6.5703125" style="75" customWidth="1"/>
    <col min="10478" max="10478" width="29.42578125" style="75" customWidth="1"/>
    <col min="10479" max="10479" width="7.5703125" style="75" customWidth="1"/>
    <col min="10480" max="10480" width="2.28515625" style="75" customWidth="1"/>
    <col min="10481" max="10481" width="11.42578125" style="75"/>
    <col min="10482" max="10482" width="2.28515625" style="75" customWidth="1"/>
    <col min="10483" max="10731" width="11.42578125" style="75"/>
    <col min="10732" max="10732" width="4.85546875" style="75" customWidth="1"/>
    <col min="10733" max="10733" width="6.5703125" style="75" customWidth="1"/>
    <col min="10734" max="10734" width="29.42578125" style="75" customWidth="1"/>
    <col min="10735" max="10735" width="7.5703125" style="75" customWidth="1"/>
    <col min="10736" max="10736" width="2.28515625" style="75" customWidth="1"/>
    <col min="10737" max="10737" width="11.42578125" style="75"/>
    <col min="10738" max="10738" width="2.28515625" style="75" customWidth="1"/>
    <col min="10739" max="10987" width="11.42578125" style="75"/>
    <col min="10988" max="10988" width="4.85546875" style="75" customWidth="1"/>
    <col min="10989" max="10989" width="6.5703125" style="75" customWidth="1"/>
    <col min="10990" max="10990" width="29.42578125" style="75" customWidth="1"/>
    <col min="10991" max="10991" width="7.5703125" style="75" customWidth="1"/>
    <col min="10992" max="10992" width="2.28515625" style="75" customWidth="1"/>
    <col min="10993" max="10993" width="11.42578125" style="75"/>
    <col min="10994" max="10994" width="2.28515625" style="75" customWidth="1"/>
    <col min="10995" max="11243" width="11.42578125" style="75"/>
    <col min="11244" max="11244" width="4.85546875" style="75" customWidth="1"/>
    <col min="11245" max="11245" width="6.5703125" style="75" customWidth="1"/>
    <col min="11246" max="11246" width="29.42578125" style="75" customWidth="1"/>
    <col min="11247" max="11247" width="7.5703125" style="75" customWidth="1"/>
    <col min="11248" max="11248" width="2.28515625" style="75" customWidth="1"/>
    <col min="11249" max="11249" width="11.42578125" style="75"/>
    <col min="11250" max="11250" width="2.28515625" style="75" customWidth="1"/>
    <col min="11251" max="11499" width="11.42578125" style="75"/>
    <col min="11500" max="11500" width="4.85546875" style="75" customWidth="1"/>
    <col min="11501" max="11501" width="6.5703125" style="75" customWidth="1"/>
    <col min="11502" max="11502" width="29.42578125" style="75" customWidth="1"/>
    <col min="11503" max="11503" width="7.5703125" style="75" customWidth="1"/>
    <col min="11504" max="11504" width="2.28515625" style="75" customWidth="1"/>
    <col min="11505" max="11505" width="11.42578125" style="75"/>
    <col min="11506" max="11506" width="2.28515625" style="75" customWidth="1"/>
    <col min="11507" max="11755" width="11.42578125" style="75"/>
    <col min="11756" max="11756" width="4.85546875" style="75" customWidth="1"/>
    <col min="11757" max="11757" width="6.5703125" style="75" customWidth="1"/>
    <col min="11758" max="11758" width="29.42578125" style="75" customWidth="1"/>
    <col min="11759" max="11759" width="7.5703125" style="75" customWidth="1"/>
    <col min="11760" max="11760" width="2.28515625" style="75" customWidth="1"/>
    <col min="11761" max="11761" width="11.42578125" style="75"/>
    <col min="11762" max="11762" width="2.28515625" style="75" customWidth="1"/>
    <col min="11763" max="12011" width="11.42578125" style="75"/>
    <col min="12012" max="12012" width="4.85546875" style="75" customWidth="1"/>
    <col min="12013" max="12013" width="6.5703125" style="75" customWidth="1"/>
    <col min="12014" max="12014" width="29.42578125" style="75" customWidth="1"/>
    <col min="12015" max="12015" width="7.5703125" style="75" customWidth="1"/>
    <col min="12016" max="12016" width="2.28515625" style="75" customWidth="1"/>
    <col min="12017" max="12017" width="11.42578125" style="75"/>
    <col min="12018" max="12018" width="2.28515625" style="75" customWidth="1"/>
    <col min="12019" max="12267" width="11.42578125" style="75"/>
    <col min="12268" max="12268" width="4.85546875" style="75" customWidth="1"/>
    <col min="12269" max="12269" width="6.5703125" style="75" customWidth="1"/>
    <col min="12270" max="12270" width="29.42578125" style="75" customWidth="1"/>
    <col min="12271" max="12271" width="7.5703125" style="75" customWidth="1"/>
    <col min="12272" max="12272" width="2.28515625" style="75" customWidth="1"/>
    <col min="12273" max="12273" width="11.42578125" style="75"/>
    <col min="12274" max="12274" width="2.28515625" style="75" customWidth="1"/>
    <col min="12275" max="12523" width="11.42578125" style="75"/>
    <col min="12524" max="12524" width="4.85546875" style="75" customWidth="1"/>
    <col min="12525" max="12525" width="6.5703125" style="75" customWidth="1"/>
    <col min="12526" max="12526" width="29.42578125" style="75" customWidth="1"/>
    <col min="12527" max="12527" width="7.5703125" style="75" customWidth="1"/>
    <col min="12528" max="12528" width="2.28515625" style="75" customWidth="1"/>
    <col min="12529" max="12529" width="11.42578125" style="75"/>
    <col min="12530" max="12530" width="2.28515625" style="75" customWidth="1"/>
    <col min="12531" max="12779" width="11.42578125" style="75"/>
    <col min="12780" max="12780" width="4.85546875" style="75" customWidth="1"/>
    <col min="12781" max="12781" width="6.5703125" style="75" customWidth="1"/>
    <col min="12782" max="12782" width="29.42578125" style="75" customWidth="1"/>
    <col min="12783" max="12783" width="7.5703125" style="75" customWidth="1"/>
    <col min="12784" max="12784" width="2.28515625" style="75" customWidth="1"/>
    <col min="12785" max="12785" width="11.42578125" style="75"/>
    <col min="12786" max="12786" width="2.28515625" style="75" customWidth="1"/>
    <col min="12787" max="13035" width="11.42578125" style="75"/>
    <col min="13036" max="13036" width="4.85546875" style="75" customWidth="1"/>
    <col min="13037" max="13037" width="6.5703125" style="75" customWidth="1"/>
    <col min="13038" max="13038" width="29.42578125" style="75" customWidth="1"/>
    <col min="13039" max="13039" width="7.5703125" style="75" customWidth="1"/>
    <col min="13040" max="13040" width="2.28515625" style="75" customWidth="1"/>
    <col min="13041" max="13041" width="11.42578125" style="75"/>
    <col min="13042" max="13042" width="2.28515625" style="75" customWidth="1"/>
    <col min="13043" max="13291" width="11.42578125" style="75"/>
    <col min="13292" max="13292" width="4.85546875" style="75" customWidth="1"/>
    <col min="13293" max="13293" width="6.5703125" style="75" customWidth="1"/>
    <col min="13294" max="13294" width="29.42578125" style="75" customWidth="1"/>
    <col min="13295" max="13295" width="7.5703125" style="75" customWidth="1"/>
    <col min="13296" max="13296" width="2.28515625" style="75" customWidth="1"/>
    <col min="13297" max="13297" width="11.42578125" style="75"/>
    <col min="13298" max="13298" width="2.28515625" style="75" customWidth="1"/>
    <col min="13299" max="13547" width="11.42578125" style="75"/>
    <col min="13548" max="13548" width="4.85546875" style="75" customWidth="1"/>
    <col min="13549" max="13549" width="6.5703125" style="75" customWidth="1"/>
    <col min="13550" max="13550" width="29.42578125" style="75" customWidth="1"/>
    <col min="13551" max="13551" width="7.5703125" style="75" customWidth="1"/>
    <col min="13552" max="13552" width="2.28515625" style="75" customWidth="1"/>
    <col min="13553" max="13553" width="11.42578125" style="75"/>
    <col min="13554" max="13554" width="2.28515625" style="75" customWidth="1"/>
    <col min="13555" max="13803" width="11.42578125" style="75"/>
    <col min="13804" max="13804" width="4.85546875" style="75" customWidth="1"/>
    <col min="13805" max="13805" width="6.5703125" style="75" customWidth="1"/>
    <col min="13806" max="13806" width="29.42578125" style="75" customWidth="1"/>
    <col min="13807" max="13807" width="7.5703125" style="75" customWidth="1"/>
    <col min="13808" max="13808" width="2.28515625" style="75" customWidth="1"/>
    <col min="13809" max="13809" width="11.42578125" style="75"/>
    <col min="13810" max="13810" width="2.28515625" style="75" customWidth="1"/>
    <col min="13811" max="14059" width="11.42578125" style="75"/>
    <col min="14060" max="14060" width="4.85546875" style="75" customWidth="1"/>
    <col min="14061" max="14061" width="6.5703125" style="75" customWidth="1"/>
    <col min="14062" max="14062" width="29.42578125" style="75" customWidth="1"/>
    <col min="14063" max="14063" width="7.5703125" style="75" customWidth="1"/>
    <col min="14064" max="14064" width="2.28515625" style="75" customWidth="1"/>
    <col min="14065" max="14065" width="11.42578125" style="75"/>
    <col min="14066" max="14066" width="2.28515625" style="75" customWidth="1"/>
    <col min="14067" max="14315" width="11.42578125" style="75"/>
    <col min="14316" max="14316" width="4.85546875" style="75" customWidth="1"/>
    <col min="14317" max="14317" width="6.5703125" style="75" customWidth="1"/>
    <col min="14318" max="14318" width="29.42578125" style="75" customWidth="1"/>
    <col min="14319" max="14319" width="7.5703125" style="75" customWidth="1"/>
    <col min="14320" max="14320" width="2.28515625" style="75" customWidth="1"/>
    <col min="14321" max="14321" width="11.42578125" style="75"/>
    <col min="14322" max="14322" width="2.28515625" style="75" customWidth="1"/>
    <col min="14323" max="14571" width="11.42578125" style="75"/>
    <col min="14572" max="14572" width="4.85546875" style="75" customWidth="1"/>
    <col min="14573" max="14573" width="6.5703125" style="75" customWidth="1"/>
    <col min="14574" max="14574" width="29.42578125" style="75" customWidth="1"/>
    <col min="14575" max="14575" width="7.5703125" style="75" customWidth="1"/>
    <col min="14576" max="14576" width="2.28515625" style="75" customWidth="1"/>
    <col min="14577" max="14577" width="11.42578125" style="75"/>
    <col min="14578" max="14578" width="2.28515625" style="75" customWidth="1"/>
    <col min="14579" max="14827" width="11.42578125" style="75"/>
    <col min="14828" max="14828" width="4.85546875" style="75" customWidth="1"/>
    <col min="14829" max="14829" width="6.5703125" style="75" customWidth="1"/>
    <col min="14830" max="14830" width="29.42578125" style="75" customWidth="1"/>
    <col min="14831" max="14831" width="7.5703125" style="75" customWidth="1"/>
    <col min="14832" max="14832" width="2.28515625" style="75" customWidth="1"/>
    <col min="14833" max="14833" width="11.42578125" style="75"/>
    <col min="14834" max="14834" width="2.28515625" style="75" customWidth="1"/>
    <col min="14835" max="15083" width="11.42578125" style="75"/>
    <col min="15084" max="15084" width="4.85546875" style="75" customWidth="1"/>
    <col min="15085" max="15085" width="6.5703125" style="75" customWidth="1"/>
    <col min="15086" max="15086" width="29.42578125" style="75" customWidth="1"/>
    <col min="15087" max="15087" width="7.5703125" style="75" customWidth="1"/>
    <col min="15088" max="15088" width="2.28515625" style="75" customWidth="1"/>
    <col min="15089" max="15089" width="11.42578125" style="75"/>
    <col min="15090" max="15090" width="2.28515625" style="75" customWidth="1"/>
    <col min="15091" max="15339" width="11.42578125" style="75"/>
    <col min="15340" max="15340" width="4.85546875" style="75" customWidth="1"/>
    <col min="15341" max="15341" width="6.5703125" style="75" customWidth="1"/>
    <col min="15342" max="15342" width="29.42578125" style="75" customWidth="1"/>
    <col min="15343" max="15343" width="7.5703125" style="75" customWidth="1"/>
    <col min="15344" max="15344" width="2.28515625" style="75" customWidth="1"/>
    <col min="15345" max="15345" width="11.42578125" style="75"/>
    <col min="15346" max="15346" width="2.28515625" style="75" customWidth="1"/>
    <col min="15347" max="15595" width="11.42578125" style="75"/>
    <col min="15596" max="15596" width="4.85546875" style="75" customWidth="1"/>
    <col min="15597" max="15597" width="6.5703125" style="75" customWidth="1"/>
    <col min="15598" max="15598" width="29.42578125" style="75" customWidth="1"/>
    <col min="15599" max="15599" width="7.5703125" style="75" customWidth="1"/>
    <col min="15600" max="15600" width="2.28515625" style="75" customWidth="1"/>
    <col min="15601" max="15601" width="11.42578125" style="75"/>
    <col min="15602" max="15602" width="2.28515625" style="75" customWidth="1"/>
    <col min="15603" max="15851" width="11.42578125" style="75"/>
    <col min="15852" max="15852" width="4.85546875" style="75" customWidth="1"/>
    <col min="15853" max="15853" width="6.5703125" style="75" customWidth="1"/>
    <col min="15854" max="15854" width="29.42578125" style="75" customWidth="1"/>
    <col min="15855" max="15855" width="7.5703125" style="75" customWidth="1"/>
    <col min="15856" max="15856" width="2.28515625" style="75" customWidth="1"/>
    <col min="15857" max="15857" width="11.42578125" style="75"/>
    <col min="15858" max="15858" width="2.28515625" style="75" customWidth="1"/>
    <col min="15859" max="16107" width="11.42578125" style="75"/>
    <col min="16108" max="16108" width="4.85546875" style="75" customWidth="1"/>
    <col min="16109" max="16109" width="6.5703125" style="75" customWidth="1"/>
    <col min="16110" max="16110" width="29.42578125" style="75" customWidth="1"/>
    <col min="16111" max="16111" width="7.5703125" style="75" customWidth="1"/>
    <col min="16112" max="16112" width="2.28515625" style="75" customWidth="1"/>
    <col min="16113" max="16113" width="11.42578125" style="75"/>
    <col min="16114" max="16114" width="2.28515625" style="75" customWidth="1"/>
    <col min="16115" max="16384" width="11.42578125" style="75"/>
  </cols>
  <sheetData>
    <row r="1" spans="1:14" s="73" customFormat="1" ht="15" x14ac:dyDescent="0.25">
      <c r="A1" s="72" t="s">
        <v>124</v>
      </c>
    </row>
    <row r="2" spans="1:14" s="73" customFormat="1" ht="15" x14ac:dyDescent="0.25">
      <c r="D2" s="74"/>
      <c r="E2" s="74"/>
    </row>
    <row r="3" spans="1:14" s="73" customFormat="1" ht="15.75" x14ac:dyDescent="0.25">
      <c r="A3" s="12"/>
      <c r="B3" s="11" t="s">
        <v>77</v>
      </c>
      <c r="C3" s="11"/>
      <c r="D3" s="26" t="s">
        <v>74</v>
      </c>
      <c r="E3" s="26" t="s">
        <v>35</v>
      </c>
      <c r="F3" s="13" t="s">
        <v>36</v>
      </c>
      <c r="G3" s="12"/>
      <c r="H3" s="12"/>
      <c r="I3" s="12"/>
      <c r="J3" s="12"/>
      <c r="K3" s="12"/>
      <c r="L3" s="12"/>
      <c r="M3" s="12"/>
      <c r="N3" s="12"/>
    </row>
    <row r="4" spans="1:14" s="73" customFormat="1" ht="15.75" x14ac:dyDescent="0.25">
      <c r="A4" s="12"/>
      <c r="B4" s="12" t="s">
        <v>0</v>
      </c>
      <c r="C4" s="12"/>
      <c r="D4" s="37">
        <v>40853</v>
      </c>
      <c r="E4" s="37">
        <v>43024</v>
      </c>
      <c r="F4" s="15">
        <v>43585</v>
      </c>
      <c r="G4" s="12"/>
      <c r="H4" s="12"/>
      <c r="I4" s="12"/>
      <c r="J4" s="12"/>
      <c r="K4" s="12"/>
      <c r="L4" s="12"/>
      <c r="M4" s="12"/>
      <c r="N4" s="12"/>
    </row>
    <row r="5" spans="1:14" s="22" customFormat="1" ht="20.25" x14ac:dyDescent="0.3">
      <c r="A5" s="12"/>
      <c r="B5" s="12" t="s">
        <v>15</v>
      </c>
      <c r="C5" s="12"/>
      <c r="D5" s="16">
        <f>SUM(D4:D4)</f>
        <v>40853</v>
      </c>
      <c r="E5" s="16">
        <f>SUM(E4:E4)</f>
        <v>43024</v>
      </c>
      <c r="F5" s="16">
        <f>SUM(F4:F4)</f>
        <v>43585</v>
      </c>
      <c r="G5" s="12"/>
      <c r="H5" s="12"/>
      <c r="I5" s="12"/>
      <c r="J5" s="12"/>
      <c r="K5" s="12"/>
      <c r="L5" s="12"/>
      <c r="M5" s="12"/>
      <c r="N5" s="12"/>
    </row>
    <row r="6" spans="1:14" s="73" customFormat="1" ht="15.75" x14ac:dyDescent="0.25">
      <c r="A6" s="12"/>
      <c r="B6" s="12"/>
      <c r="C6" s="12"/>
      <c r="D6" s="15"/>
      <c r="E6" s="15"/>
      <c r="F6" s="15"/>
      <c r="G6" s="12"/>
      <c r="H6" s="12"/>
      <c r="I6" s="12"/>
      <c r="J6" s="12"/>
      <c r="K6" s="12"/>
      <c r="L6" s="12"/>
      <c r="M6" s="12"/>
      <c r="N6" s="12"/>
    </row>
    <row r="7" spans="1:14" s="73" customFormat="1" ht="15.75" x14ac:dyDescent="0.25">
      <c r="A7" s="12"/>
      <c r="B7" s="12" t="s">
        <v>1</v>
      </c>
      <c r="C7" s="12"/>
      <c r="D7" s="15">
        <v>13680</v>
      </c>
      <c r="E7" s="15">
        <v>14620</v>
      </c>
      <c r="F7" s="15">
        <v>14883</v>
      </c>
      <c r="G7" s="12"/>
      <c r="H7" s="12"/>
      <c r="I7" s="12"/>
      <c r="J7" s="12"/>
      <c r="K7" s="12"/>
      <c r="L7" s="12"/>
      <c r="M7" s="12"/>
      <c r="N7" s="12"/>
    </row>
    <row r="8" spans="1:14" s="73" customFormat="1" ht="15.75" x14ac:dyDescent="0.25">
      <c r="A8" s="12"/>
      <c r="B8" s="12" t="s">
        <v>24</v>
      </c>
      <c r="C8" s="12"/>
      <c r="D8" s="15">
        <v>15725</v>
      </c>
      <c r="E8" s="15">
        <v>16674</v>
      </c>
      <c r="F8" s="15">
        <v>17521</v>
      </c>
      <c r="G8" s="12"/>
      <c r="H8" s="12"/>
      <c r="I8" s="12"/>
      <c r="J8" s="12"/>
      <c r="K8" s="12"/>
      <c r="L8" s="12"/>
      <c r="M8" s="12"/>
      <c r="N8" s="12"/>
    </row>
    <row r="9" spans="1:14" s="73" customFormat="1" ht="15.75" x14ac:dyDescent="0.25">
      <c r="A9" s="12"/>
      <c r="B9" s="12" t="s">
        <v>2</v>
      </c>
      <c r="C9" s="12"/>
      <c r="D9" s="15">
        <v>742</v>
      </c>
      <c r="E9" s="15">
        <v>1065</v>
      </c>
      <c r="F9" s="15">
        <v>1291</v>
      </c>
      <c r="G9" s="12"/>
      <c r="H9" s="12"/>
      <c r="I9" s="12"/>
      <c r="J9" s="12"/>
      <c r="K9" s="12"/>
      <c r="L9" s="12"/>
      <c r="M9" s="12"/>
      <c r="N9" s="12"/>
    </row>
    <row r="10" spans="1:14" s="73" customFormat="1" ht="15.75" x14ac:dyDescent="0.25">
      <c r="A10" s="12"/>
      <c r="B10" s="12" t="s">
        <v>3</v>
      </c>
      <c r="C10" s="12"/>
      <c r="D10" s="36">
        <v>7907</v>
      </c>
      <c r="E10" s="36">
        <v>8541</v>
      </c>
      <c r="F10" s="36">
        <v>8963</v>
      </c>
      <c r="G10" s="12"/>
      <c r="H10" s="12"/>
      <c r="I10" s="12"/>
      <c r="J10" s="12"/>
      <c r="K10" s="12"/>
      <c r="L10" s="12"/>
      <c r="M10" s="12"/>
      <c r="N10" s="12"/>
    </row>
    <row r="11" spans="1:14" s="22" customFormat="1" ht="20.25" x14ac:dyDescent="0.3">
      <c r="A11" s="12"/>
      <c r="B11" s="12" t="s">
        <v>18</v>
      </c>
      <c r="C11" s="12"/>
      <c r="D11" s="36">
        <f>SUM(D7:D10)</f>
        <v>38054</v>
      </c>
      <c r="E11" s="36">
        <f>SUM(E7:E10)</f>
        <v>40900</v>
      </c>
      <c r="F11" s="36">
        <f>SUM(F7:F10)</f>
        <v>42658</v>
      </c>
      <c r="G11" s="12"/>
      <c r="H11" s="12"/>
      <c r="I11" s="12"/>
      <c r="J11" s="12"/>
      <c r="K11" s="12"/>
      <c r="L11" s="12"/>
      <c r="M11" s="12"/>
      <c r="N11" s="12"/>
    </row>
    <row r="12" spans="1:14" s="22" customFormat="1" ht="20.25" x14ac:dyDescent="0.3">
      <c r="A12" s="12"/>
      <c r="B12" s="11" t="s">
        <v>4</v>
      </c>
      <c r="C12" s="12"/>
      <c r="D12" s="16">
        <f>D5-D11</f>
        <v>2799</v>
      </c>
      <c r="E12" s="16">
        <f>E5-E11</f>
        <v>2124</v>
      </c>
      <c r="F12" s="16">
        <f>F5-F11</f>
        <v>927</v>
      </c>
      <c r="G12" s="12"/>
      <c r="H12" s="12"/>
      <c r="I12" s="12"/>
      <c r="J12" s="12"/>
      <c r="K12" s="12"/>
      <c r="L12" s="12"/>
      <c r="M12" s="12"/>
      <c r="N12" s="12"/>
    </row>
    <row r="13" spans="1:14" s="73" customFormat="1" ht="15.75" x14ac:dyDescent="0.25">
      <c r="A13" s="12"/>
      <c r="B13" s="12"/>
      <c r="C13" s="12"/>
      <c r="D13" s="15"/>
      <c r="E13" s="15"/>
      <c r="F13" s="15"/>
      <c r="G13" s="12"/>
      <c r="H13" s="12"/>
      <c r="I13" s="12"/>
      <c r="J13" s="12"/>
      <c r="K13" s="12"/>
      <c r="L13" s="12"/>
      <c r="M13" s="12"/>
      <c r="N13" s="12"/>
    </row>
    <row r="14" spans="1:14" s="73" customFormat="1" ht="15.75" x14ac:dyDescent="0.25">
      <c r="A14" s="12"/>
      <c r="B14" s="12" t="s">
        <v>33</v>
      </c>
      <c r="C14" s="12"/>
      <c r="D14" s="15">
        <v>65</v>
      </c>
      <c r="E14" s="15">
        <v>33</v>
      </c>
      <c r="F14" s="15">
        <v>21</v>
      </c>
      <c r="G14" s="12"/>
      <c r="H14" s="12"/>
      <c r="I14" s="12"/>
      <c r="J14" s="12"/>
      <c r="K14" s="12"/>
      <c r="L14" s="12"/>
      <c r="M14" s="12"/>
      <c r="N14" s="12"/>
    </row>
    <row r="15" spans="1:14" s="73" customFormat="1" ht="15.75" x14ac:dyDescent="0.25">
      <c r="A15" s="12"/>
      <c r="B15" s="12" t="s">
        <v>22</v>
      </c>
      <c r="C15" s="12"/>
      <c r="D15" s="15">
        <v>10</v>
      </c>
      <c r="E15" s="15">
        <v>3</v>
      </c>
      <c r="F15" s="15">
        <v>69</v>
      </c>
      <c r="G15" s="12"/>
      <c r="H15" s="12"/>
      <c r="I15" s="12"/>
      <c r="J15" s="12"/>
      <c r="K15" s="12"/>
      <c r="L15" s="12"/>
      <c r="M15" s="12"/>
      <c r="N15" s="12"/>
    </row>
    <row r="16" spans="1:14" s="22" customFormat="1" ht="20.25" x14ac:dyDescent="0.3">
      <c r="A16" s="12"/>
      <c r="B16" s="12" t="s">
        <v>16</v>
      </c>
      <c r="C16" s="12"/>
      <c r="D16" s="16">
        <f>D14-D15</f>
        <v>55</v>
      </c>
      <c r="E16" s="16">
        <f>E14-E15</f>
        <v>30</v>
      </c>
      <c r="F16" s="16">
        <f>F14-F15</f>
        <v>-48</v>
      </c>
      <c r="G16" s="12"/>
      <c r="H16" s="12"/>
      <c r="I16" s="12"/>
      <c r="J16" s="12"/>
      <c r="K16" s="12"/>
      <c r="L16" s="12"/>
      <c r="M16" s="12"/>
      <c r="N16" s="12"/>
    </row>
    <row r="17" spans="1:14" s="73" customFormat="1" ht="15.75" x14ac:dyDescent="0.25">
      <c r="A17" s="12"/>
      <c r="B17" s="12"/>
      <c r="C17" s="12"/>
      <c r="D17" s="15"/>
      <c r="E17" s="15"/>
      <c r="F17" s="15"/>
      <c r="G17" s="12"/>
      <c r="H17" s="12"/>
      <c r="I17" s="12"/>
      <c r="J17" s="12"/>
      <c r="K17" s="12"/>
      <c r="L17" s="12"/>
      <c r="M17" s="12"/>
      <c r="N17" s="12"/>
    </row>
    <row r="18" spans="1:14" s="73" customFormat="1" ht="15.75" x14ac:dyDescent="0.25">
      <c r="A18" s="12"/>
      <c r="B18" s="11" t="s">
        <v>21</v>
      </c>
      <c r="C18" s="12"/>
      <c r="D18" s="15">
        <f>D12+D16</f>
        <v>2854</v>
      </c>
      <c r="E18" s="15">
        <f>E12+E16</f>
        <v>2154</v>
      </c>
      <c r="F18" s="15">
        <f>F12+F16</f>
        <v>879</v>
      </c>
      <c r="G18" s="12"/>
      <c r="H18" s="12"/>
      <c r="I18" s="12"/>
      <c r="J18" s="12"/>
      <c r="K18" s="12"/>
      <c r="L18" s="12"/>
      <c r="M18" s="12"/>
      <c r="N18" s="12"/>
    </row>
    <row r="19" spans="1:14" s="73" customFormat="1" ht="15.75" x14ac:dyDescent="0.25">
      <c r="A19" s="12"/>
      <c r="B19" s="25"/>
      <c r="C19" s="12"/>
      <c r="D19" s="15"/>
      <c r="E19" s="15"/>
      <c r="F19" s="15"/>
      <c r="G19" s="12"/>
      <c r="H19" s="12"/>
      <c r="I19" s="12"/>
      <c r="J19" s="12"/>
      <c r="K19" s="12"/>
      <c r="L19" s="12"/>
      <c r="M19" s="12"/>
      <c r="N19" s="12"/>
    </row>
    <row r="20" spans="1:14" s="73" customFormat="1" ht="15.75" x14ac:dyDescent="0.25">
      <c r="A20" s="12"/>
      <c r="B20" s="12" t="s">
        <v>17</v>
      </c>
      <c r="C20" s="12"/>
      <c r="D20" s="15">
        <v>630</v>
      </c>
      <c r="E20" s="15">
        <v>475</v>
      </c>
      <c r="F20" s="15">
        <v>195</v>
      </c>
      <c r="G20" s="12"/>
      <c r="H20" s="12"/>
      <c r="I20" s="12"/>
      <c r="J20" s="12"/>
      <c r="K20" s="12"/>
      <c r="L20" s="12"/>
      <c r="M20" s="12"/>
      <c r="N20" s="12"/>
    </row>
    <row r="21" spans="1:14" s="73" customFormat="1" ht="15.75" x14ac:dyDescent="0.25">
      <c r="A21" s="12"/>
      <c r="B21" s="12"/>
      <c r="C21" s="12"/>
      <c r="D21" s="15"/>
      <c r="E21" s="15"/>
      <c r="F21" s="15"/>
      <c r="G21" s="12"/>
      <c r="H21" s="12"/>
      <c r="I21" s="12"/>
      <c r="J21" s="12"/>
      <c r="K21" s="12"/>
      <c r="L21" s="12"/>
      <c r="M21" s="12"/>
      <c r="N21" s="12"/>
    </row>
    <row r="22" spans="1:14" s="73" customFormat="1" ht="15.75" x14ac:dyDescent="0.25">
      <c r="A22" s="12"/>
      <c r="B22" s="11" t="s">
        <v>5</v>
      </c>
      <c r="C22" s="12"/>
      <c r="D22" s="36">
        <f>D18-D20</f>
        <v>2224</v>
      </c>
      <c r="E22" s="36">
        <f>E18-E20</f>
        <v>1679</v>
      </c>
      <c r="F22" s="36">
        <f>F18-F20</f>
        <v>684</v>
      </c>
      <c r="G22" s="12"/>
      <c r="H22" s="12"/>
      <c r="I22" s="12"/>
      <c r="J22" s="12"/>
      <c r="K22" s="12"/>
      <c r="L22" s="12"/>
      <c r="M22" s="12"/>
      <c r="N22" s="12"/>
    </row>
    <row r="23" spans="1:14" s="73" customFormat="1" ht="15.75" x14ac:dyDescent="0.25">
      <c r="A23" s="12"/>
      <c r="D23" s="74"/>
      <c r="E23" s="74"/>
      <c r="F23" s="74"/>
      <c r="G23" s="39"/>
    </row>
    <row r="24" spans="1:14" s="73" customFormat="1" ht="15.75" x14ac:dyDescent="0.25">
      <c r="A24" s="12"/>
      <c r="B24" s="25" t="s">
        <v>6</v>
      </c>
      <c r="C24" s="12"/>
      <c r="D24" s="15"/>
      <c r="E24" s="15"/>
      <c r="F24" s="15"/>
      <c r="G24" s="12"/>
    </row>
    <row r="25" spans="1:14" s="73" customFormat="1" ht="15.75" x14ac:dyDescent="0.25">
      <c r="A25" s="12"/>
      <c r="B25" s="25" t="s">
        <v>7</v>
      </c>
      <c r="C25" s="12"/>
      <c r="D25" s="15"/>
      <c r="E25" s="15"/>
      <c r="F25" s="15"/>
      <c r="G25" s="12"/>
    </row>
    <row r="26" spans="1:14" s="73" customFormat="1" ht="15.75" x14ac:dyDescent="0.25">
      <c r="A26" s="12"/>
      <c r="B26" s="12" t="s">
        <v>8</v>
      </c>
      <c r="C26" s="12"/>
      <c r="D26" s="15">
        <v>2000</v>
      </c>
      <c r="E26" s="15">
        <v>1500</v>
      </c>
      <c r="F26" s="15">
        <v>500</v>
      </c>
      <c r="G26" s="12"/>
      <c r="H26" s="12"/>
      <c r="I26" s="12"/>
      <c r="J26" s="12"/>
      <c r="K26" s="12"/>
      <c r="L26" s="12"/>
      <c r="M26" s="12"/>
      <c r="N26" s="12"/>
    </row>
    <row r="27" spans="1:14" s="73" customFormat="1" ht="15.75" x14ac:dyDescent="0.25">
      <c r="A27" s="12"/>
      <c r="B27" s="12" t="s">
        <v>102</v>
      </c>
      <c r="C27" s="12"/>
      <c r="D27" s="15">
        <f>D28-D26</f>
        <v>224</v>
      </c>
      <c r="E27" s="15">
        <f t="shared" ref="E27:F27" si="0">E28-E26</f>
        <v>179</v>
      </c>
      <c r="F27" s="15">
        <f t="shared" si="0"/>
        <v>184</v>
      </c>
      <c r="G27" s="12"/>
      <c r="H27" s="12"/>
      <c r="I27" s="12"/>
      <c r="J27" s="12"/>
      <c r="K27" s="12"/>
      <c r="L27" s="12"/>
      <c r="M27" s="12"/>
      <c r="N27" s="12"/>
    </row>
    <row r="28" spans="1:14" s="22" customFormat="1" ht="20.25" x14ac:dyDescent="0.3">
      <c r="A28" s="12"/>
      <c r="B28" s="12" t="s">
        <v>9</v>
      </c>
      <c r="C28" s="12"/>
      <c r="D28" s="16">
        <f>D22</f>
        <v>2224</v>
      </c>
      <c r="E28" s="16">
        <f t="shared" ref="E28:F28" si="1">E22</f>
        <v>1679</v>
      </c>
      <c r="F28" s="16">
        <f t="shared" si="1"/>
        <v>684</v>
      </c>
      <c r="G28" s="12"/>
      <c r="H28" s="12"/>
      <c r="I28" s="12"/>
      <c r="J28" s="12"/>
      <c r="K28" s="12"/>
      <c r="L28" s="12"/>
      <c r="M28" s="12"/>
      <c r="N28" s="12"/>
    </row>
    <row r="29" spans="1:14" s="73" customFormat="1" ht="15.75" x14ac:dyDescent="0.25">
      <c r="A29" s="12"/>
      <c r="D29" s="74"/>
      <c r="E29" s="74"/>
    </row>
    <row r="30" spans="1:14" s="73" customFormat="1" ht="15.75" x14ac:dyDescent="0.25">
      <c r="A30" s="12"/>
      <c r="D30" s="74"/>
      <c r="E30" s="74"/>
    </row>
    <row r="31" spans="1:14" s="11" customFormat="1" ht="15.75" x14ac:dyDescent="0.25">
      <c r="B31" s="11" t="s">
        <v>34</v>
      </c>
      <c r="D31" s="26" t="s">
        <v>74</v>
      </c>
      <c r="E31" s="26" t="s">
        <v>35</v>
      </c>
      <c r="F31" s="13" t="s">
        <v>36</v>
      </c>
    </row>
    <row r="32" spans="1:14" ht="15" x14ac:dyDescent="0.25">
      <c r="B32" s="72" t="s">
        <v>10</v>
      </c>
      <c r="C32" s="73"/>
      <c r="D32" s="74"/>
      <c r="E32" s="74"/>
    </row>
    <row r="33" spans="2:7" s="76" customFormat="1" ht="15.75" x14ac:dyDescent="0.25">
      <c r="B33" s="12" t="s">
        <v>11</v>
      </c>
      <c r="C33" s="12"/>
      <c r="D33" s="15">
        <v>2117</v>
      </c>
      <c r="E33" s="15">
        <v>2338</v>
      </c>
      <c r="F33" s="15">
        <v>2890</v>
      </c>
      <c r="G33" s="12"/>
    </row>
    <row r="34" spans="2:7" s="76" customFormat="1" ht="15.75" x14ac:dyDescent="0.25">
      <c r="B34" s="12" t="s">
        <v>42</v>
      </c>
      <c r="C34" s="12"/>
      <c r="D34" s="15">
        <v>1691</v>
      </c>
      <c r="E34" s="15">
        <v>1442</v>
      </c>
      <c r="F34" s="15">
        <v>1144</v>
      </c>
      <c r="G34" s="12"/>
    </row>
    <row r="35" spans="2:7" s="76" customFormat="1" ht="15.75" x14ac:dyDescent="0.25">
      <c r="B35" s="12" t="s">
        <v>39</v>
      </c>
      <c r="C35" s="12"/>
      <c r="D35" s="15">
        <v>4249</v>
      </c>
      <c r="E35" s="15">
        <v>4455</v>
      </c>
      <c r="F35" s="15">
        <v>3355</v>
      </c>
      <c r="G35" s="12"/>
    </row>
    <row r="36" spans="2:7" s="22" customFormat="1" ht="20.25" x14ac:dyDescent="0.3">
      <c r="B36" s="11" t="s">
        <v>28</v>
      </c>
      <c r="C36" s="12"/>
      <c r="D36" s="16">
        <f>SUM(D33:D35)</f>
        <v>8057</v>
      </c>
      <c r="E36" s="16">
        <f>SUM(E33:E35)</f>
        <v>8235</v>
      </c>
      <c r="F36" s="16">
        <f>SUM(F33:F35)</f>
        <v>7389</v>
      </c>
      <c r="G36" s="73"/>
    </row>
    <row r="37" spans="2:7" ht="15" x14ac:dyDescent="0.25">
      <c r="B37" s="73"/>
      <c r="C37" s="73"/>
      <c r="D37" s="74"/>
      <c r="E37" s="74"/>
      <c r="F37" s="74"/>
    </row>
    <row r="38" spans="2:7" ht="15" x14ac:dyDescent="0.25">
      <c r="B38" s="72" t="s">
        <v>12</v>
      </c>
      <c r="C38" s="73"/>
      <c r="D38" s="74"/>
      <c r="E38" s="74"/>
      <c r="F38" s="74"/>
    </row>
    <row r="39" spans="2:7" s="76" customFormat="1" ht="15.75" x14ac:dyDescent="0.25">
      <c r="B39" s="12" t="s">
        <v>13</v>
      </c>
      <c r="C39" s="12"/>
      <c r="D39" s="15">
        <f>E39+D27</f>
        <v>1564</v>
      </c>
      <c r="E39" s="15">
        <f>F39+E27</f>
        <v>1340</v>
      </c>
      <c r="F39" s="15">
        <v>1161</v>
      </c>
      <c r="G39" s="12"/>
    </row>
    <row r="40" spans="2:7" ht="15.75" x14ac:dyDescent="0.25">
      <c r="B40" s="73" t="s">
        <v>19</v>
      </c>
      <c r="C40" s="73"/>
      <c r="D40" s="15">
        <v>144</v>
      </c>
      <c r="E40" s="15">
        <v>16</v>
      </c>
      <c r="F40" s="15">
        <v>192</v>
      </c>
    </row>
    <row r="41" spans="2:7" ht="15.75" x14ac:dyDescent="0.25">
      <c r="B41" s="73" t="s">
        <v>14</v>
      </c>
      <c r="C41" s="73"/>
      <c r="D41" s="15">
        <v>63</v>
      </c>
      <c r="E41" s="15">
        <v>207</v>
      </c>
      <c r="F41" s="15">
        <v>450</v>
      </c>
      <c r="G41" s="73"/>
    </row>
    <row r="42" spans="2:7" ht="15.75" x14ac:dyDescent="0.25">
      <c r="B42" s="73" t="s">
        <v>20</v>
      </c>
      <c r="C42" s="73"/>
      <c r="D42" s="15">
        <v>2000</v>
      </c>
      <c r="E42" s="15">
        <v>1500</v>
      </c>
      <c r="F42" s="15">
        <v>500</v>
      </c>
      <c r="G42" s="73"/>
    </row>
    <row r="43" spans="2:7" ht="15.75" x14ac:dyDescent="0.25">
      <c r="B43" s="73" t="s">
        <v>125</v>
      </c>
      <c r="C43" s="73"/>
      <c r="D43" s="15">
        <v>4286</v>
      </c>
      <c r="E43" s="15">
        <v>5172</v>
      </c>
      <c r="F43" s="15">
        <v>5086</v>
      </c>
      <c r="G43" s="73"/>
    </row>
    <row r="44" spans="2:7" s="77" customFormat="1" ht="20.25" x14ac:dyDescent="0.3">
      <c r="B44" s="12" t="s">
        <v>29</v>
      </c>
      <c r="C44" s="11"/>
      <c r="D44" s="16">
        <f>SUM(D39:D43)</f>
        <v>8057</v>
      </c>
      <c r="E44" s="16">
        <f>SUM(E39:E43)</f>
        <v>8235</v>
      </c>
      <c r="F44" s="16">
        <f>SUM(F39:F43)</f>
        <v>7389</v>
      </c>
      <c r="G44" s="11"/>
    </row>
    <row r="45" spans="2:7" s="73" customFormat="1" ht="15" x14ac:dyDescent="0.25"/>
    <row r="46" spans="2:7" s="76" customFormat="1" ht="15" x14ac:dyDescent="0.2"/>
    <row r="47" spans="2:7" s="76" customFormat="1" ht="15" x14ac:dyDescent="0.2"/>
    <row r="48" spans="2:7" s="12" customFormat="1" ht="15.75" x14ac:dyDescent="0.25"/>
    <row r="49" spans="1:7" s="12" customFormat="1" ht="15.75" x14ac:dyDescent="0.25">
      <c r="A49" s="12" t="s">
        <v>40</v>
      </c>
      <c r="B49" s="11" t="s">
        <v>141</v>
      </c>
      <c r="C49" s="12" t="s">
        <v>142</v>
      </c>
    </row>
    <row r="50" spans="1:7" s="12" customFormat="1" ht="15.75" x14ac:dyDescent="0.25"/>
    <row r="51" spans="1:7" s="12" customFormat="1" ht="15.75" x14ac:dyDescent="0.25"/>
    <row r="52" spans="1:7" s="12" customFormat="1" ht="15.75" x14ac:dyDescent="0.25">
      <c r="A52" s="12" t="s">
        <v>41</v>
      </c>
    </row>
    <row r="53" spans="1:7" s="12" customFormat="1" ht="15.75" x14ac:dyDescent="0.25">
      <c r="B53" s="104"/>
      <c r="C53" s="104"/>
      <c r="D53" s="104"/>
      <c r="E53" s="104"/>
      <c r="F53" s="104"/>
      <c r="G53" s="104"/>
    </row>
    <row r="54" spans="1:7" s="12" customFormat="1" ht="15.75" x14ac:dyDescent="0.25">
      <c r="B54" s="104"/>
      <c r="C54" s="104"/>
      <c r="D54" s="104"/>
      <c r="E54" s="104"/>
      <c r="F54" s="104"/>
      <c r="G54" s="104"/>
    </row>
    <row r="55" spans="1:7" s="12" customFormat="1" ht="15.75" x14ac:dyDescent="0.25">
      <c r="B55" s="104"/>
      <c r="C55" s="104"/>
      <c r="D55" s="104"/>
      <c r="E55" s="104"/>
      <c r="F55" s="104"/>
      <c r="G55" s="104"/>
    </row>
    <row r="56" spans="1:7" s="12" customFormat="1" ht="15.75" x14ac:dyDescent="0.25">
      <c r="B56" s="104"/>
      <c r="C56" s="104"/>
      <c r="D56" s="104"/>
      <c r="E56" s="104"/>
      <c r="F56" s="104"/>
      <c r="G56" s="104"/>
    </row>
    <row r="57" spans="1:7" s="12" customFormat="1" ht="15.75" x14ac:dyDescent="0.25">
      <c r="B57" s="104"/>
      <c r="C57" s="104"/>
      <c r="D57" s="104"/>
      <c r="E57" s="104"/>
      <c r="F57" s="104"/>
      <c r="G57" s="104"/>
    </row>
    <row r="58" spans="1:7" s="12" customFormat="1" ht="15.75" x14ac:dyDescent="0.25">
      <c r="B58" s="104"/>
      <c r="C58" s="104"/>
      <c r="D58" s="104"/>
      <c r="E58" s="104"/>
      <c r="F58" s="104"/>
      <c r="G58" s="104"/>
    </row>
    <row r="59" spans="1:7" s="12" customFormat="1" ht="15.75" x14ac:dyDescent="0.25">
      <c r="B59" s="104"/>
      <c r="C59" s="104"/>
      <c r="D59" s="104"/>
      <c r="E59" s="104"/>
      <c r="F59" s="104"/>
      <c r="G59" s="104"/>
    </row>
    <row r="60" spans="1:7" s="12" customFormat="1" ht="15.75" x14ac:dyDescent="0.25">
      <c r="B60" s="104"/>
      <c r="C60" s="104"/>
      <c r="D60" s="104"/>
      <c r="E60" s="104"/>
      <c r="F60" s="104"/>
      <c r="G60" s="104"/>
    </row>
    <row r="61" spans="1:7" s="12" customFormat="1" ht="15.75" x14ac:dyDescent="0.25">
      <c r="B61" s="104"/>
      <c r="C61" s="104"/>
      <c r="D61" s="104"/>
      <c r="E61" s="104"/>
      <c r="F61" s="104"/>
      <c r="G61" s="104"/>
    </row>
    <row r="62" spans="1:7" s="12" customFormat="1" ht="15.75" x14ac:dyDescent="0.25"/>
    <row r="63" spans="1:7" s="12" customFormat="1" ht="15.75" x14ac:dyDescent="0.25"/>
    <row r="64" spans="1:7" s="12" customFormat="1" ht="15.75" x14ac:dyDescent="0.25"/>
    <row r="65" spans="1:6" s="12" customFormat="1" ht="15.75" x14ac:dyDescent="0.25">
      <c r="A65" s="12" t="s">
        <v>52</v>
      </c>
      <c r="D65" s="15"/>
      <c r="E65" s="15"/>
      <c r="F65" s="15"/>
    </row>
    <row r="66" spans="1:6" s="12" customFormat="1" ht="15.75" x14ac:dyDescent="0.25">
      <c r="D66" s="15"/>
      <c r="E66" s="15"/>
      <c r="F66" s="15"/>
    </row>
    <row r="67" spans="1:6" s="12" customFormat="1" ht="15.75" x14ac:dyDescent="0.25">
      <c r="D67" s="15"/>
      <c r="E67" s="15"/>
      <c r="F67" s="15"/>
    </row>
    <row r="68" spans="1:6" s="12" customFormat="1" ht="15.75" x14ac:dyDescent="0.25"/>
    <row r="69" spans="1:6" s="12" customFormat="1" ht="15.75" x14ac:dyDescent="0.25">
      <c r="D69" s="24"/>
      <c r="E69" s="24"/>
      <c r="F69" s="24"/>
    </row>
    <row r="70" spans="1:6" s="12" customFormat="1" ht="15.75" x14ac:dyDescent="0.25">
      <c r="D70" s="24"/>
      <c r="E70" s="24"/>
      <c r="F70" s="24"/>
    </row>
    <row r="71" spans="1:6" s="12" customFormat="1" ht="15.75" x14ac:dyDescent="0.25">
      <c r="D71" s="15"/>
      <c r="E71" s="15"/>
      <c r="F71" s="15"/>
    </row>
    <row r="72" spans="1:6" s="12" customFormat="1" ht="15.75" x14ac:dyDescent="0.25"/>
    <row r="73" spans="1:6" s="12" customFormat="1" ht="15.75" x14ac:dyDescent="0.25">
      <c r="D73" s="23"/>
      <c r="E73" s="23"/>
      <c r="F73" s="23"/>
    </row>
    <row r="74" spans="1:6" s="12" customFormat="1" ht="15.75" x14ac:dyDescent="0.25"/>
    <row r="75" spans="1:6" s="12" customFormat="1" ht="15.75" x14ac:dyDescent="0.25">
      <c r="D75" s="15"/>
      <c r="E75" s="15"/>
    </row>
    <row r="76" spans="1:6" s="12" customFormat="1" ht="15.75" x14ac:dyDescent="0.25"/>
    <row r="77" spans="1:6" s="12" customFormat="1" ht="15.75" x14ac:dyDescent="0.25"/>
    <row r="78" spans="1:6" s="12" customFormat="1" ht="15.75" x14ac:dyDescent="0.25">
      <c r="D78" s="23"/>
      <c r="E78" s="23"/>
    </row>
    <row r="79" spans="1:6" s="12" customFormat="1" ht="15.75" x14ac:dyDescent="0.25"/>
    <row r="80" spans="1:6" s="12" customFormat="1" ht="15.75" x14ac:dyDescent="0.25"/>
    <row r="81" spans="2:2" s="12" customFormat="1" ht="15.75" x14ac:dyDescent="0.25"/>
    <row r="82" spans="2:2" s="12" customFormat="1" ht="15.75" x14ac:dyDescent="0.25"/>
    <row r="83" spans="2:2" s="12" customFormat="1" ht="15.75" x14ac:dyDescent="0.25"/>
    <row r="84" spans="2:2" s="12" customFormat="1" ht="15.75" x14ac:dyDescent="0.25"/>
    <row r="85" spans="2:2" s="12" customFormat="1" ht="15.75" x14ac:dyDescent="0.25"/>
    <row r="86" spans="2:2" s="12" customFormat="1" ht="15.75" x14ac:dyDescent="0.25"/>
    <row r="87" spans="2:2" s="12" customFormat="1" ht="15.75" x14ac:dyDescent="0.25"/>
    <row r="88" spans="2:2" s="12" customFormat="1" ht="15.75" x14ac:dyDescent="0.25"/>
    <row r="89" spans="2:2" s="12" customFormat="1" ht="15.75" x14ac:dyDescent="0.25"/>
    <row r="90" spans="2:2" s="12" customFormat="1" ht="15.75" x14ac:dyDescent="0.25"/>
    <row r="91" spans="2:2" s="12" customFormat="1" ht="15.75" x14ac:dyDescent="0.25">
      <c r="B91" s="14"/>
    </row>
    <row r="92" spans="2:2" s="12" customFormat="1" ht="15.75" x14ac:dyDescent="0.25"/>
    <row r="93" spans="2:2" s="12" customFormat="1" ht="15.75" x14ac:dyDescent="0.25"/>
    <row r="94" spans="2:2" s="12" customFormat="1" ht="15.75" x14ac:dyDescent="0.25"/>
    <row r="95" spans="2:2" s="12" customFormat="1" ht="15.75" x14ac:dyDescent="0.25"/>
    <row r="96" spans="2:2" s="12" customFormat="1" ht="15.75" x14ac:dyDescent="0.25"/>
    <row r="97" spans="1:3" s="12" customFormat="1" ht="15.75" x14ac:dyDescent="0.25">
      <c r="A97" s="12" t="s">
        <v>54</v>
      </c>
    </row>
    <row r="98" spans="1:3" s="12" customFormat="1" ht="15.75" x14ac:dyDescent="0.25"/>
    <row r="99" spans="1:3" s="12" customFormat="1" ht="15.75" x14ac:dyDescent="0.25"/>
    <row r="100" spans="1:3" s="12" customFormat="1" ht="15.75" x14ac:dyDescent="0.25"/>
    <row r="101" spans="1:3" s="12" customFormat="1" ht="15.75" x14ac:dyDescent="0.25"/>
    <row r="102" spans="1:3" s="12" customFormat="1" ht="15.75" x14ac:dyDescent="0.25"/>
    <row r="103" spans="1:3" s="12" customFormat="1" ht="15.75" x14ac:dyDescent="0.25"/>
    <row r="104" spans="1:3" s="12" customFormat="1" ht="15.75" x14ac:dyDescent="0.25"/>
    <row r="105" spans="1:3" s="12" customFormat="1" ht="15.75" x14ac:dyDescent="0.25"/>
    <row r="106" spans="1:3" s="12" customFormat="1" ht="15.75" x14ac:dyDescent="0.25">
      <c r="A106" s="12" t="s">
        <v>83</v>
      </c>
      <c r="B106" s="38"/>
    </row>
    <row r="107" spans="1:3" s="12" customFormat="1" ht="15.75" x14ac:dyDescent="0.25">
      <c r="B107" s="38"/>
    </row>
    <row r="108" spans="1:3" s="12" customFormat="1" ht="15.75" x14ac:dyDescent="0.25">
      <c r="B108" s="38"/>
    </row>
    <row r="109" spans="1:3" s="12" customFormat="1" ht="15.75" x14ac:dyDescent="0.25">
      <c r="B109" s="38"/>
    </row>
    <row r="110" spans="1:3" s="12" customFormat="1" ht="15.75" x14ac:dyDescent="0.25"/>
    <row r="111" spans="1:3" s="12" customFormat="1" ht="15.75" x14ac:dyDescent="0.25">
      <c r="B111" s="38"/>
    </row>
    <row r="112" spans="1:3" s="12" customFormat="1" ht="15.75" x14ac:dyDescent="0.25">
      <c r="C112" s="78"/>
    </row>
    <row r="113" spans="6:6" s="12" customFormat="1" ht="15.75" x14ac:dyDescent="0.25"/>
    <row r="114" spans="6:6" s="12" customFormat="1" ht="15.75" x14ac:dyDescent="0.25">
      <c r="F114" s="35"/>
    </row>
    <row r="115" spans="6:6" s="12" customFormat="1" ht="15.75" x14ac:dyDescent="0.25">
      <c r="F115" s="103"/>
    </row>
    <row r="116" spans="6:6" s="12" customFormat="1" ht="15.75" x14ac:dyDescent="0.25">
      <c r="F116" s="35"/>
    </row>
    <row r="117" spans="6:6" s="12" customFormat="1" ht="15.75" x14ac:dyDescent="0.25">
      <c r="F117" s="35"/>
    </row>
    <row r="118" spans="6:6" s="12" customFormat="1" ht="15.75" x14ac:dyDescent="0.25"/>
    <row r="119" spans="6:6" s="12" customFormat="1" ht="15.75" x14ac:dyDescent="0.25"/>
    <row r="120" spans="6:6" s="12" customFormat="1" ht="15.75" x14ac:dyDescent="0.25"/>
    <row r="121" spans="6:6" s="12" customFormat="1" ht="15.75" x14ac:dyDescent="0.25"/>
    <row r="122" spans="6:6" s="12" customFormat="1" ht="15.75" x14ac:dyDescent="0.25"/>
    <row r="123" spans="6:6" s="12" customFormat="1" ht="15.75" x14ac:dyDescent="0.25"/>
    <row r="124" spans="6:6" s="12" customFormat="1" ht="15.75" x14ac:dyDescent="0.25"/>
    <row r="125" spans="6:6" s="12" customFormat="1" ht="15.75" x14ac:dyDescent="0.25"/>
    <row r="126" spans="6:6" s="12" customFormat="1" ht="15.75" x14ac:dyDescent="0.25"/>
    <row r="127" spans="6:6" s="12" customFormat="1" ht="15.75" x14ac:dyDescent="0.25"/>
    <row r="128" spans="6:6" s="12" customFormat="1" ht="15.75" x14ac:dyDescent="0.25"/>
    <row r="129" s="12" customFormat="1" ht="15.75" x14ac:dyDescent="0.25"/>
    <row r="130" s="12" customFormat="1" ht="15.75" x14ac:dyDescent="0.25"/>
    <row r="131" s="12" customFormat="1" ht="15.75" x14ac:dyDescent="0.25"/>
    <row r="132" s="12" customFormat="1" ht="15.75" x14ac:dyDescent="0.25"/>
    <row r="133" s="12" customFormat="1" ht="15.75" x14ac:dyDescent="0.25"/>
    <row r="134" s="12" customFormat="1" ht="15.75" x14ac:dyDescent="0.25"/>
    <row r="135" s="12" customFormat="1" ht="15.75" x14ac:dyDescent="0.25"/>
    <row r="136" s="12" customFormat="1" ht="15.75" x14ac:dyDescent="0.25"/>
    <row r="137" s="12" customFormat="1" ht="15.75" x14ac:dyDescent="0.25"/>
    <row r="138" s="12" customFormat="1" ht="15.75" x14ac:dyDescent="0.25"/>
    <row r="139" s="12" customFormat="1" ht="15.75" x14ac:dyDescent="0.25"/>
    <row r="140" s="12" customFormat="1" ht="15.75" x14ac:dyDescent="0.25"/>
    <row r="141" s="12" customFormat="1" ht="15.75" x14ac:dyDescent="0.25"/>
    <row r="142" s="12" customFormat="1" ht="15.75" x14ac:dyDescent="0.25"/>
    <row r="143" s="12" customFormat="1" ht="15.75" x14ac:dyDescent="0.25"/>
    <row r="144" s="12" customFormat="1" ht="15.75" x14ac:dyDescent="0.25"/>
    <row r="145" s="12" customFormat="1" ht="15.75" x14ac:dyDescent="0.25"/>
    <row r="146" s="12" customFormat="1" ht="15.75" x14ac:dyDescent="0.25"/>
    <row r="147" s="12" customFormat="1" ht="15.75" x14ac:dyDescent="0.25"/>
    <row r="148" s="12" customFormat="1" ht="15.75" x14ac:dyDescent="0.25"/>
    <row r="149" s="12" customFormat="1" ht="15.75" x14ac:dyDescent="0.25"/>
    <row r="150" s="12" customFormat="1" ht="15.75" x14ac:dyDescent="0.25"/>
    <row r="151" s="12" customFormat="1" ht="15.75" x14ac:dyDescent="0.25"/>
    <row r="152" s="12" customFormat="1" ht="15.75" x14ac:dyDescent="0.25"/>
    <row r="153" s="12" customFormat="1" ht="15.75" x14ac:dyDescent="0.25"/>
    <row r="154" s="12" customFormat="1" ht="15.75" x14ac:dyDescent="0.25"/>
    <row r="155" s="12" customFormat="1" ht="15.75" x14ac:dyDescent="0.25"/>
    <row r="156" s="12" customFormat="1" ht="15.75" x14ac:dyDescent="0.25"/>
    <row r="157" s="12" customFormat="1" ht="15.75" x14ac:dyDescent="0.25"/>
    <row r="158" s="12" customFormat="1" ht="15.75" x14ac:dyDescent="0.25"/>
    <row r="159" s="12" customFormat="1" ht="15.75" x14ac:dyDescent="0.25"/>
    <row r="160" s="12" customFormat="1" ht="15.75" x14ac:dyDescent="0.25"/>
    <row r="161" s="12" customFormat="1" ht="15.75" x14ac:dyDescent="0.25"/>
    <row r="162" s="12" customFormat="1" ht="15.75" x14ac:dyDescent="0.25"/>
    <row r="163" s="12" customFormat="1" ht="15.75" x14ac:dyDescent="0.25"/>
    <row r="164" s="12" customFormat="1" ht="15.75" x14ac:dyDescent="0.25"/>
    <row r="165" s="12" customFormat="1" ht="15.75" x14ac:dyDescent="0.25"/>
    <row r="166" s="12" customFormat="1" ht="15.75" x14ac:dyDescent="0.25"/>
    <row r="167" s="12" customFormat="1" ht="15.75" x14ac:dyDescent="0.25"/>
    <row r="168" s="12" customFormat="1" ht="15.75" x14ac:dyDescent="0.25"/>
    <row r="169" s="12" customFormat="1" ht="15.75" x14ac:dyDescent="0.25"/>
    <row r="170" s="12" customFormat="1" ht="15.75" x14ac:dyDescent="0.25"/>
    <row r="171" s="12" customFormat="1" ht="15.75" x14ac:dyDescent="0.25"/>
    <row r="172" s="12" customFormat="1" ht="15.75" x14ac:dyDescent="0.25"/>
    <row r="173" s="12" customFormat="1" ht="15.75" x14ac:dyDescent="0.25"/>
    <row r="174" s="12" customFormat="1" ht="15.75" x14ac:dyDescent="0.25"/>
    <row r="175" s="12" customFormat="1" ht="15.75" x14ac:dyDescent="0.25"/>
    <row r="176" s="12" customFormat="1" ht="15.75" x14ac:dyDescent="0.25"/>
    <row r="177" s="12" customFormat="1" ht="15.75" x14ac:dyDescent="0.25"/>
    <row r="178" s="12" customFormat="1" ht="15.75" x14ac:dyDescent="0.25"/>
    <row r="179" s="12" customFormat="1" ht="15.75" x14ac:dyDescent="0.25"/>
    <row r="180" s="12" customFormat="1" ht="15.75" x14ac:dyDescent="0.25"/>
    <row r="181" s="12" customFormat="1" ht="15.75" x14ac:dyDescent="0.25"/>
    <row r="182" s="12" customFormat="1" ht="15.75" x14ac:dyDescent="0.25"/>
    <row r="183" s="12" customFormat="1" ht="15.75" x14ac:dyDescent="0.25"/>
    <row r="184" s="12" customFormat="1" ht="15.75" x14ac:dyDescent="0.25"/>
    <row r="185" s="12" customFormat="1" ht="15.75" x14ac:dyDescent="0.25"/>
    <row r="186" s="12" customFormat="1" ht="15.75" x14ac:dyDescent="0.25"/>
    <row r="187" s="12" customFormat="1" ht="15.75" x14ac:dyDescent="0.25"/>
    <row r="188" s="12" customFormat="1" ht="15.75" x14ac:dyDescent="0.25"/>
    <row r="189" s="12" customFormat="1" ht="15.75" x14ac:dyDescent="0.25"/>
    <row r="190" s="12" customFormat="1" ht="15.75" x14ac:dyDescent="0.25"/>
    <row r="191" s="12" customFormat="1" ht="15.75" x14ac:dyDescent="0.25"/>
    <row r="192" s="12" customFormat="1" ht="15.75" x14ac:dyDescent="0.25"/>
    <row r="193" s="12" customFormat="1" ht="15.75" x14ac:dyDescent="0.25"/>
    <row r="194" s="12" customFormat="1" ht="15.75" x14ac:dyDescent="0.25"/>
    <row r="195" s="12" customFormat="1" ht="15.75" x14ac:dyDescent="0.25"/>
    <row r="196" s="12" customFormat="1" ht="15.75" x14ac:dyDescent="0.25"/>
    <row r="197" s="12" customFormat="1" ht="15.75" x14ac:dyDescent="0.25"/>
    <row r="198" s="12" customFormat="1" ht="15.75" x14ac:dyDescent="0.25"/>
    <row r="199" s="12" customFormat="1" ht="15.75" x14ac:dyDescent="0.25"/>
    <row r="200" s="12" customFormat="1" ht="15.75" x14ac:dyDescent="0.25"/>
    <row r="201" s="12" customFormat="1" ht="15.75" x14ac:dyDescent="0.25"/>
    <row r="202" s="12" customFormat="1" ht="15.75" x14ac:dyDescent="0.25"/>
    <row r="203" s="12" customFormat="1" ht="15.75" x14ac:dyDescent="0.25"/>
    <row r="204" s="12" customFormat="1" ht="15.75" x14ac:dyDescent="0.25"/>
    <row r="205" s="12" customFormat="1" ht="15.75" x14ac:dyDescent="0.25"/>
    <row r="206" s="12" customFormat="1" ht="15.75" x14ac:dyDescent="0.25"/>
    <row r="207" s="12" customFormat="1" ht="15.75" x14ac:dyDescent="0.25"/>
    <row r="208" s="12" customFormat="1" ht="15.75" x14ac:dyDescent="0.25"/>
    <row r="209" s="12" customFormat="1" ht="15.75" x14ac:dyDescent="0.25"/>
    <row r="210" s="12" customFormat="1" ht="15.75" x14ac:dyDescent="0.25"/>
    <row r="211" s="12" customFormat="1" ht="15.75" x14ac:dyDescent="0.25"/>
    <row r="212" s="12" customFormat="1" ht="15.75" x14ac:dyDescent="0.25"/>
    <row r="213" s="12" customFormat="1" ht="15.75" x14ac:dyDescent="0.25"/>
    <row r="214" s="12" customFormat="1" ht="15.75" x14ac:dyDescent="0.25"/>
    <row r="215" s="12" customFormat="1" ht="15.75" x14ac:dyDescent="0.25"/>
    <row r="216" s="12" customFormat="1" ht="15.75" x14ac:dyDescent="0.25"/>
    <row r="217" s="12" customFormat="1" ht="15.75" x14ac:dyDescent="0.25"/>
    <row r="218" s="12" customFormat="1" ht="15.75" x14ac:dyDescent="0.25"/>
    <row r="219" s="12" customFormat="1" ht="15.75" x14ac:dyDescent="0.25"/>
    <row r="220" s="12" customFormat="1" ht="15.75" x14ac:dyDescent="0.25"/>
    <row r="221" s="12" customFormat="1" ht="15.75" x14ac:dyDescent="0.25"/>
    <row r="222" s="12" customFormat="1" ht="15.75" x14ac:dyDescent="0.25"/>
    <row r="223" s="12" customFormat="1" ht="15.75" x14ac:dyDescent="0.25"/>
    <row r="224" s="12" customFormat="1" ht="15.75" x14ac:dyDescent="0.25"/>
    <row r="225" s="12" customFormat="1" ht="15.75" x14ac:dyDescent="0.25"/>
    <row r="226" s="12" customFormat="1" ht="15.75" x14ac:dyDescent="0.25"/>
    <row r="227" s="12" customFormat="1" ht="15.75" x14ac:dyDescent="0.25"/>
    <row r="228" s="12" customFormat="1" ht="15.75" x14ac:dyDescent="0.25"/>
    <row r="229" s="12" customFormat="1" ht="15.75" x14ac:dyDescent="0.25"/>
    <row r="230" s="12" customFormat="1" ht="15.75" x14ac:dyDescent="0.25"/>
    <row r="231" s="12" customFormat="1" ht="15.75" x14ac:dyDescent="0.25"/>
    <row r="232" s="12" customFormat="1" ht="15.75" x14ac:dyDescent="0.25"/>
    <row r="233" s="12" customFormat="1" ht="15.75" x14ac:dyDescent="0.25"/>
    <row r="234" s="12" customFormat="1" ht="15.75" x14ac:dyDescent="0.25"/>
    <row r="235" s="12" customFormat="1" ht="15.75" x14ac:dyDescent="0.25"/>
    <row r="236" s="12" customFormat="1" ht="15.75" x14ac:dyDescent="0.25"/>
    <row r="237" s="12" customFormat="1" ht="15.75" x14ac:dyDescent="0.25"/>
    <row r="238" s="12" customFormat="1" ht="15.75" x14ac:dyDescent="0.25"/>
    <row r="239" s="12" customFormat="1" ht="15.75" x14ac:dyDescent="0.25"/>
    <row r="240" s="12" customFormat="1" ht="15.75" x14ac:dyDescent="0.25"/>
    <row r="241" s="12" customFormat="1" ht="15.75" x14ac:dyDescent="0.25"/>
    <row r="242" s="12" customFormat="1" ht="15.75" x14ac:dyDescent="0.25"/>
    <row r="243" s="12" customFormat="1" ht="15.75" x14ac:dyDescent="0.25"/>
    <row r="244" s="12" customFormat="1" ht="15.75" x14ac:dyDescent="0.25"/>
    <row r="245" s="12" customFormat="1" ht="15.75" x14ac:dyDescent="0.25"/>
    <row r="246" s="12" customFormat="1" ht="15.75" x14ac:dyDescent="0.25"/>
    <row r="247" s="12" customFormat="1" ht="15.75" x14ac:dyDescent="0.25"/>
    <row r="248" s="12" customFormat="1" ht="15.75" x14ac:dyDescent="0.25"/>
    <row r="249" s="12" customFormat="1" ht="15.75" x14ac:dyDescent="0.25"/>
    <row r="250" s="12" customFormat="1" ht="15.75" x14ac:dyDescent="0.25"/>
    <row r="251" s="12" customFormat="1" ht="15.75" x14ac:dyDescent="0.25"/>
    <row r="252" s="12" customFormat="1" ht="15.75" x14ac:dyDescent="0.25"/>
    <row r="253" s="12" customFormat="1" ht="15.75" x14ac:dyDescent="0.25"/>
    <row r="254" s="12" customFormat="1" ht="15.75" x14ac:dyDescent="0.25"/>
    <row r="255" s="12" customFormat="1" ht="15.75" x14ac:dyDescent="0.25"/>
    <row r="256" s="12" customFormat="1" ht="15.75" x14ac:dyDescent="0.25"/>
    <row r="257" s="12" customFormat="1" ht="15.75" x14ac:dyDescent="0.25"/>
    <row r="258" s="12" customFormat="1" ht="15.75" x14ac:dyDescent="0.25"/>
    <row r="259" s="12" customFormat="1" ht="15.75" x14ac:dyDescent="0.25"/>
    <row r="260" s="12" customFormat="1" ht="15.75" x14ac:dyDescent="0.25"/>
    <row r="261" s="12" customFormat="1" ht="15.75" x14ac:dyDescent="0.25"/>
    <row r="262" s="12" customFormat="1" ht="15.75" x14ac:dyDescent="0.25"/>
    <row r="263" s="12" customFormat="1" ht="15.75" x14ac:dyDescent="0.25"/>
    <row r="264" s="12" customFormat="1" ht="15.75" x14ac:dyDescent="0.25"/>
    <row r="265" s="12" customFormat="1" ht="15.75" x14ac:dyDescent="0.25"/>
    <row r="266" s="12" customFormat="1" ht="15.75" x14ac:dyDescent="0.25"/>
    <row r="267" s="12" customFormat="1" ht="15.75" x14ac:dyDescent="0.25"/>
    <row r="268" s="12" customFormat="1" ht="15.75" x14ac:dyDescent="0.25"/>
    <row r="269" s="12" customFormat="1" ht="15.75" x14ac:dyDescent="0.25"/>
    <row r="270" s="12" customFormat="1" ht="15.75" x14ac:dyDescent="0.25"/>
    <row r="271" s="12" customFormat="1" ht="15.75" x14ac:dyDescent="0.25"/>
    <row r="272" s="12" customFormat="1" ht="15.75" x14ac:dyDescent="0.25"/>
    <row r="273" s="12" customFormat="1" ht="15.75" x14ac:dyDescent="0.25"/>
    <row r="274" s="12" customFormat="1" ht="15.75" x14ac:dyDescent="0.25"/>
    <row r="275" s="12" customFormat="1" ht="15.75" x14ac:dyDescent="0.25"/>
    <row r="276" s="12" customFormat="1" ht="15.75" x14ac:dyDescent="0.25"/>
    <row r="277" s="12" customFormat="1" ht="15.75" x14ac:dyDescent="0.25"/>
    <row r="278" s="12" customFormat="1" ht="15.75" x14ac:dyDescent="0.25"/>
    <row r="279" s="12" customFormat="1" ht="15.75" x14ac:dyDescent="0.25"/>
    <row r="280" s="12" customFormat="1" ht="15.75" x14ac:dyDescent="0.25"/>
    <row r="281" s="12" customFormat="1" ht="15.75" x14ac:dyDescent="0.25"/>
    <row r="282" s="12" customFormat="1" ht="15.75" x14ac:dyDescent="0.25"/>
    <row r="283" s="12" customFormat="1" ht="15.75" x14ac:dyDescent="0.25"/>
    <row r="284" s="12" customFormat="1" ht="15.75" x14ac:dyDescent="0.25"/>
    <row r="285" s="12" customFormat="1" ht="15.75" x14ac:dyDescent="0.25"/>
    <row r="286" s="12" customFormat="1" ht="15.75" x14ac:dyDescent="0.25"/>
    <row r="287" s="12" customFormat="1" ht="15.75" x14ac:dyDescent="0.25"/>
    <row r="288" s="12" customFormat="1" ht="15.75" x14ac:dyDescent="0.25"/>
    <row r="289" s="12" customFormat="1" ht="15.75" x14ac:dyDescent="0.25"/>
    <row r="290" s="12" customFormat="1" ht="15.75" x14ac:dyDescent="0.25"/>
    <row r="291" s="12" customFormat="1" ht="15.75" x14ac:dyDescent="0.25"/>
    <row r="292" s="12" customFormat="1" ht="15.75" x14ac:dyDescent="0.25"/>
    <row r="293" s="12" customFormat="1" ht="15.75" x14ac:dyDescent="0.25"/>
    <row r="294" s="12" customFormat="1" ht="15.75" x14ac:dyDescent="0.25"/>
    <row r="295" s="12" customFormat="1" ht="15.75" x14ac:dyDescent="0.25"/>
    <row r="296" s="12" customFormat="1" ht="15.75" x14ac:dyDescent="0.25"/>
    <row r="297" s="12" customFormat="1" ht="15.75" x14ac:dyDescent="0.25"/>
    <row r="298" s="12" customFormat="1" ht="15.75" x14ac:dyDescent="0.25"/>
    <row r="299" s="12" customFormat="1" ht="15.75" x14ac:dyDescent="0.25"/>
    <row r="300" s="12" customFormat="1" ht="15.75" x14ac:dyDescent="0.25"/>
    <row r="301" s="12" customFormat="1" ht="15.75" x14ac:dyDescent="0.25"/>
    <row r="302" s="12" customFormat="1" ht="15.75" x14ac:dyDescent="0.25"/>
    <row r="303" s="12" customFormat="1" ht="15.75" x14ac:dyDescent="0.25"/>
    <row r="304" s="12" customFormat="1" ht="15.75" x14ac:dyDescent="0.25"/>
    <row r="305" s="12" customFormat="1" ht="15.75" x14ac:dyDescent="0.25"/>
    <row r="306" s="12" customFormat="1" ht="15.75" x14ac:dyDescent="0.25"/>
    <row r="307" s="12" customFormat="1" ht="15.75" x14ac:dyDescent="0.25"/>
    <row r="308" s="12" customFormat="1" ht="15.75" x14ac:dyDescent="0.25"/>
    <row r="309" s="12" customFormat="1" ht="15.75" x14ac:dyDescent="0.25"/>
    <row r="310" s="12" customFormat="1" ht="15.75" x14ac:dyDescent="0.25"/>
    <row r="311" s="12" customFormat="1" ht="15.75" x14ac:dyDescent="0.25"/>
    <row r="312" s="12" customFormat="1" ht="15.75" x14ac:dyDescent="0.25"/>
    <row r="313" s="12" customFormat="1" ht="15.75" x14ac:dyDescent="0.25"/>
    <row r="314" s="12" customFormat="1" ht="15.75" x14ac:dyDescent="0.25"/>
    <row r="315" s="12" customFormat="1" ht="15.75" x14ac:dyDescent="0.25"/>
    <row r="316" s="12" customFormat="1" ht="15.75" x14ac:dyDescent="0.25"/>
    <row r="317" s="12" customFormat="1" ht="15.75" x14ac:dyDescent="0.25"/>
    <row r="318" s="12" customFormat="1" ht="15.75" x14ac:dyDescent="0.25"/>
    <row r="319" s="12" customFormat="1" ht="15.75" x14ac:dyDescent="0.25"/>
    <row r="320" s="12" customFormat="1" ht="15.75" x14ac:dyDescent="0.25"/>
    <row r="321" s="12" customFormat="1" ht="15.75" x14ac:dyDescent="0.25"/>
    <row r="322" s="12" customFormat="1" ht="15.75" x14ac:dyDescent="0.25"/>
    <row r="323" s="12" customFormat="1" ht="15.75" x14ac:dyDescent="0.25"/>
    <row r="324" s="12" customFormat="1" ht="15.75" x14ac:dyDescent="0.25"/>
    <row r="325" s="12" customFormat="1" ht="15.75" x14ac:dyDescent="0.25"/>
    <row r="326" s="12" customFormat="1" ht="15.75" x14ac:dyDescent="0.25"/>
    <row r="327" s="12" customFormat="1" ht="15.75" x14ac:dyDescent="0.25"/>
    <row r="328" s="12" customFormat="1" ht="15.75" x14ac:dyDescent="0.25"/>
    <row r="329" s="12" customFormat="1" ht="15.75" x14ac:dyDescent="0.25"/>
    <row r="330" s="12" customFormat="1" ht="15.75" x14ac:dyDescent="0.25"/>
    <row r="331" s="12" customFormat="1" ht="15.75" x14ac:dyDescent="0.25"/>
    <row r="332" s="12" customFormat="1" ht="15.75" x14ac:dyDescent="0.25"/>
    <row r="333" s="12" customFormat="1" ht="15.75" x14ac:dyDescent="0.25"/>
    <row r="334" s="12" customFormat="1" ht="15.75" x14ac:dyDescent="0.25"/>
    <row r="335" s="12" customFormat="1" ht="15.75" x14ac:dyDescent="0.25"/>
    <row r="336" s="12" customFormat="1" ht="15.75" x14ac:dyDescent="0.25"/>
    <row r="337" s="12" customFormat="1" ht="15.75" x14ac:dyDescent="0.25"/>
    <row r="338" s="12" customFormat="1" ht="15.75" x14ac:dyDescent="0.25"/>
    <row r="339" s="12" customFormat="1" ht="15.75" x14ac:dyDescent="0.25"/>
    <row r="340" s="12" customFormat="1" ht="15.75" x14ac:dyDescent="0.25"/>
    <row r="341" s="12" customFormat="1" ht="15.75" x14ac:dyDescent="0.25"/>
    <row r="342" s="12" customFormat="1" ht="15.75" x14ac:dyDescent="0.25"/>
    <row r="343" s="12" customFormat="1" ht="15.75" x14ac:dyDescent="0.25"/>
    <row r="344" s="12" customFormat="1" ht="15.75" x14ac:dyDescent="0.25"/>
    <row r="345" s="12" customFormat="1" ht="15.75" x14ac:dyDescent="0.25"/>
    <row r="346" s="12" customFormat="1" ht="15.75" x14ac:dyDescent="0.25"/>
    <row r="347" s="12" customFormat="1" ht="15.75" x14ac:dyDescent="0.25"/>
    <row r="348" s="12" customFormat="1" ht="15.75" x14ac:dyDescent="0.25"/>
    <row r="349" s="12" customFormat="1" ht="15.75" x14ac:dyDescent="0.25"/>
    <row r="350" s="12" customFormat="1" ht="15.75" x14ac:dyDescent="0.25"/>
    <row r="351" s="12" customFormat="1" ht="15.75" x14ac:dyDescent="0.25"/>
    <row r="352" s="12" customFormat="1" ht="15.75" x14ac:dyDescent="0.25"/>
    <row r="353" s="12" customFormat="1" ht="15.75" x14ac:dyDescent="0.25"/>
    <row r="354" s="12" customFormat="1" ht="15.75" x14ac:dyDescent="0.25"/>
    <row r="355" s="12" customFormat="1" ht="15.75" x14ac:dyDescent="0.25"/>
    <row r="356" s="12" customFormat="1" ht="15.75" x14ac:dyDescent="0.25"/>
    <row r="357" s="12" customFormat="1" ht="15.75" x14ac:dyDescent="0.25"/>
    <row r="358" s="12" customFormat="1" ht="15.75" x14ac:dyDescent="0.25"/>
    <row r="359" s="12" customFormat="1" ht="15.75" x14ac:dyDescent="0.25"/>
    <row r="360" s="12" customFormat="1" ht="15.75" x14ac:dyDescent="0.25"/>
    <row r="361" s="12" customFormat="1" ht="15.75" x14ac:dyDescent="0.25"/>
    <row r="362" s="12" customFormat="1" ht="15.75" x14ac:dyDescent="0.25"/>
    <row r="363" s="12" customFormat="1" ht="15.75" x14ac:dyDescent="0.25"/>
    <row r="364" s="12" customFormat="1" ht="15.75" x14ac:dyDescent="0.25"/>
    <row r="365" s="12" customFormat="1" ht="15.75" x14ac:dyDescent="0.25"/>
    <row r="366" s="12" customFormat="1" ht="15.75" x14ac:dyDescent="0.25"/>
    <row r="367" s="12" customFormat="1" ht="15.75" x14ac:dyDescent="0.25"/>
    <row r="368" s="12" customFormat="1" ht="15.75" x14ac:dyDescent="0.25"/>
    <row r="369" s="12" customFormat="1" ht="15.75" x14ac:dyDescent="0.25"/>
    <row r="370" s="12" customFormat="1" ht="15.75" x14ac:dyDescent="0.25"/>
    <row r="371" s="12" customFormat="1" ht="15.75" x14ac:dyDescent="0.25"/>
    <row r="372" s="12" customFormat="1" ht="15.75" x14ac:dyDescent="0.25"/>
    <row r="373" s="12" customFormat="1" ht="15.75" x14ac:dyDescent="0.25"/>
    <row r="374" s="12" customFormat="1" ht="15.75" x14ac:dyDescent="0.25"/>
    <row r="375" s="12" customFormat="1" ht="15.75" x14ac:dyDescent="0.25"/>
    <row r="376" s="12" customFormat="1" ht="15.75" x14ac:dyDescent="0.25"/>
    <row r="377" s="12" customFormat="1" ht="15.75" x14ac:dyDescent="0.25"/>
    <row r="378" s="12" customFormat="1" ht="15.75" x14ac:dyDescent="0.25"/>
    <row r="379" s="12" customFormat="1" ht="15.75" x14ac:dyDescent="0.25"/>
    <row r="380" s="12" customFormat="1" ht="15.75" x14ac:dyDescent="0.25"/>
    <row r="381" s="12" customFormat="1" ht="15.75" x14ac:dyDescent="0.25"/>
    <row r="382" s="12" customFormat="1" ht="15.75" x14ac:dyDescent="0.25"/>
    <row r="383" s="12" customFormat="1" ht="15.75" x14ac:dyDescent="0.25"/>
    <row r="384" s="12" customFormat="1" ht="15.75" x14ac:dyDescent="0.25"/>
    <row r="385" s="12" customFormat="1" ht="15.75" x14ac:dyDescent="0.25"/>
    <row r="386" s="12" customFormat="1" ht="15.75" x14ac:dyDescent="0.25"/>
    <row r="387" s="12" customFormat="1" ht="15.75" x14ac:dyDescent="0.25"/>
    <row r="388" s="12" customFormat="1" ht="15.75" x14ac:dyDescent="0.25"/>
    <row r="389" s="12" customFormat="1" ht="15.75" x14ac:dyDescent="0.25"/>
    <row r="390" s="12" customFormat="1" ht="15.75" x14ac:dyDescent="0.25"/>
    <row r="391" s="12" customFormat="1" ht="15.75" x14ac:dyDescent="0.25"/>
    <row r="392" s="12" customFormat="1" ht="15.75" x14ac:dyDescent="0.25"/>
    <row r="393" s="12" customFormat="1" ht="15.75" x14ac:dyDescent="0.25"/>
    <row r="394" s="12" customFormat="1" ht="15.75" x14ac:dyDescent="0.25"/>
    <row r="395" s="12" customFormat="1" ht="15.75" x14ac:dyDescent="0.25"/>
    <row r="396" s="12" customFormat="1" ht="15.75" x14ac:dyDescent="0.25"/>
    <row r="397" s="12" customFormat="1" ht="15.75" x14ac:dyDescent="0.25"/>
    <row r="398" s="12" customFormat="1" ht="15.75" x14ac:dyDescent="0.25"/>
    <row r="399" s="12" customFormat="1" ht="15.75" x14ac:dyDescent="0.25"/>
    <row r="400" s="12" customFormat="1" ht="15.75" x14ac:dyDescent="0.25"/>
    <row r="401" s="12" customFormat="1" ht="15.75" x14ac:dyDescent="0.25"/>
    <row r="402" s="12" customFormat="1" ht="15.75" x14ac:dyDescent="0.25"/>
    <row r="403" s="12" customFormat="1" ht="15.75" x14ac:dyDescent="0.25"/>
    <row r="404" s="12" customFormat="1" ht="15.75" x14ac:dyDescent="0.25"/>
    <row r="405" s="12" customFormat="1" ht="15.75" x14ac:dyDescent="0.25"/>
    <row r="406" s="12" customFormat="1" ht="15.75" x14ac:dyDescent="0.25"/>
    <row r="407" s="12" customFormat="1" ht="15.75" x14ac:dyDescent="0.25"/>
    <row r="408" s="12" customFormat="1" ht="15.75" x14ac:dyDescent="0.25"/>
    <row r="409" s="12" customFormat="1" ht="15.75" x14ac:dyDescent="0.25"/>
    <row r="410" s="12" customFormat="1" ht="15.75" x14ac:dyDescent="0.25"/>
    <row r="411" s="12" customFormat="1" ht="15.75" x14ac:dyDescent="0.25"/>
    <row r="412" s="12" customFormat="1" ht="15.75" x14ac:dyDescent="0.25"/>
    <row r="413" s="12" customFormat="1" ht="15.75" x14ac:dyDescent="0.25"/>
    <row r="414" s="12" customFormat="1" ht="15.75" x14ac:dyDescent="0.25"/>
    <row r="415" s="12" customFormat="1" ht="15.75" x14ac:dyDescent="0.25"/>
    <row r="416" s="12" customFormat="1" ht="15.75" x14ac:dyDescent="0.25"/>
    <row r="417" s="12" customFormat="1" ht="15.75" x14ac:dyDescent="0.25"/>
    <row r="418" s="12" customFormat="1" ht="15.75" x14ac:dyDescent="0.25"/>
    <row r="419" s="12" customFormat="1" ht="15.75" x14ac:dyDescent="0.25"/>
    <row r="420" s="12" customFormat="1" ht="15.75" x14ac:dyDescent="0.25"/>
    <row r="421" s="12" customFormat="1" ht="15.75" x14ac:dyDescent="0.25"/>
    <row r="422" s="12" customFormat="1" ht="15.75" x14ac:dyDescent="0.25"/>
    <row r="423" s="12" customFormat="1" ht="15.75" x14ac:dyDescent="0.25"/>
    <row r="424" s="12" customFormat="1" ht="15.75" x14ac:dyDescent="0.25"/>
    <row r="425" s="12" customFormat="1" ht="15.75" x14ac:dyDescent="0.25"/>
    <row r="426" s="12" customFormat="1" ht="15.75" x14ac:dyDescent="0.25"/>
    <row r="427" s="12" customFormat="1" ht="15.75" x14ac:dyDescent="0.25"/>
    <row r="428" s="12" customFormat="1" ht="15.75" x14ac:dyDescent="0.25"/>
    <row r="429" s="12" customFormat="1" ht="15.75" x14ac:dyDescent="0.25"/>
    <row r="430" s="12" customFormat="1" ht="15.75" x14ac:dyDescent="0.25"/>
    <row r="431" s="12" customFormat="1" ht="15.75" x14ac:dyDescent="0.25"/>
    <row r="432" s="12" customFormat="1" ht="15.75" x14ac:dyDescent="0.25"/>
    <row r="433" s="12" customFormat="1" ht="15.75" x14ac:dyDescent="0.25"/>
    <row r="434" s="12" customFormat="1" ht="15.75" x14ac:dyDescent="0.25"/>
    <row r="435" s="12" customFormat="1" ht="15.75" x14ac:dyDescent="0.25"/>
    <row r="436" s="12" customFormat="1" ht="15.75" x14ac:dyDescent="0.25"/>
    <row r="437" s="12" customFormat="1" ht="15.75" x14ac:dyDescent="0.25"/>
    <row r="438" s="12" customFormat="1" ht="15.75" x14ac:dyDescent="0.25"/>
    <row r="439" s="12" customFormat="1" ht="15.75" x14ac:dyDescent="0.25"/>
    <row r="440" s="12" customFormat="1" ht="15.75" x14ac:dyDescent="0.25"/>
  </sheetData>
  <pageMargins left="0.78740157480314965" right="0.78740157480314965" top="0.59055118110236227" bottom="0.59055118110236227" header="0.51181102362204722" footer="0.51181102362204722"/>
  <pageSetup paperSize="9" orientation="portrait" horizontalDpi="1200" verticalDpi="1200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7.17</vt:lpstr>
      <vt:lpstr>7.18</vt:lpstr>
      <vt:lpstr>7.19</vt:lpstr>
      <vt:lpstr>7.20</vt:lpstr>
      <vt:lpstr>7.21</vt:lpstr>
      <vt:lpstr>7.23</vt:lpstr>
      <vt:lpstr>7.24</vt:lpstr>
      <vt:lpstr>7.25</vt:lpstr>
      <vt:lpstr>7.26 </vt:lpstr>
      <vt:lpstr>Kontantstrøm 7.26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2021-08-18T15:55:18Z</cp:lastPrinted>
  <dcterms:created xsi:type="dcterms:W3CDTF">1997-01-16T18:32:43Z</dcterms:created>
  <dcterms:modified xsi:type="dcterms:W3CDTF">2022-01-10T08:37:19Z</dcterms:modified>
</cp:coreProperties>
</file>