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ocuments\Mine dokumenter\Hjelper-finans\7. utgave\LF oppgaver Excel\"/>
    </mc:Choice>
  </mc:AlternateContent>
  <xr:revisionPtr revIDLastSave="0" documentId="8_{A029E386-A06D-4AC7-B171-7AEB46CDD516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Oppgave 13.1" sheetId="2" r:id="rId1"/>
    <sheet name="Oppgave 13.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B7" i="2" s="1"/>
  <c r="D1" i="2"/>
  <c r="B6" i="2" s="1"/>
  <c r="D3" i="2" l="1"/>
  <c r="D4" i="2"/>
  <c r="B8" i="2" s="1"/>
  <c r="B10" i="2" s="1"/>
  <c r="B12" i="2" s="1"/>
  <c r="B6" i="1" l="1"/>
  <c r="B5" i="1"/>
  <c r="B8" i="1" l="1"/>
  <c r="B10" i="1" s="1"/>
  <c r="B11" i="1" s="1"/>
  <c r="B13" i="1" s="1"/>
  <c r="B12" i="1" l="1"/>
  <c r="B15" i="1" s="1"/>
</calcChain>
</file>

<file path=xl/sharedStrings.xml><?xml version="1.0" encoding="utf-8"?>
<sst xmlns="http://schemas.openxmlformats.org/spreadsheetml/2006/main" count="28" uniqueCount="28">
  <si>
    <t>P0</t>
  </si>
  <si>
    <t>uP0</t>
  </si>
  <si>
    <t>u</t>
  </si>
  <si>
    <t>dP0</t>
  </si>
  <si>
    <t>d</t>
  </si>
  <si>
    <t>m</t>
  </si>
  <si>
    <t>I</t>
  </si>
  <si>
    <t>L</t>
  </si>
  <si>
    <t>rf</t>
  </si>
  <si>
    <t>Ku</t>
  </si>
  <si>
    <t>Kd</t>
  </si>
  <si>
    <t>K0</t>
  </si>
  <si>
    <t>Verdi kjøpsopsjon er</t>
  </si>
  <si>
    <t>Verdi salgsopsjon er</t>
  </si>
  <si>
    <t>Aksjekurs nå</t>
  </si>
  <si>
    <t>Innløsningskurs</t>
  </si>
  <si>
    <t>Risikofri rente</t>
  </si>
  <si>
    <t>Standardavvik</t>
  </si>
  <si>
    <t>Handledato</t>
  </si>
  <si>
    <t>Bortfallsdato</t>
  </si>
  <si>
    <t>Tid til forfall (dager)</t>
  </si>
  <si>
    <t>Tid til forfall (år)</t>
  </si>
  <si>
    <t>d1</t>
  </si>
  <si>
    <t>d2</t>
  </si>
  <si>
    <t>N(d1)</t>
  </si>
  <si>
    <t>N(d2)</t>
  </si>
  <si>
    <t>Verdi kjøpsopsjon</t>
  </si>
  <si>
    <t>Legg inn nye data for den andre opsjonen.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</si>
</sst>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3" borderId="1" xfId="0" applyNumberFormat="1" applyFill="1" applyBorder="1"/>
    <xf numFmtId="2" fontId="0" fillId="3" borderId="2" xfId="0" applyNumberFormat="1" applyFill="1" applyBorder="1"/>
    <xf numFmtId="10" fontId="0" fillId="3" borderId="2" xfId="0" applyNumberFormat="1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14" fontId="0" fillId="3" borderId="2" xfId="0" applyNumberFormat="1" applyFill="1" applyBorder="1"/>
    <xf numFmtId="1" fontId="0" fillId="3" borderId="2" xfId="0" applyNumberFormat="1" applyFill="1" applyBorder="1"/>
    <xf numFmtId="2" fontId="0" fillId="3" borderId="3" xfId="0" applyNumberFormat="1" applyFill="1" applyBorder="1"/>
    <xf numFmtId="164" fontId="0" fillId="5" borderId="1" xfId="0" applyNumberFormat="1" applyFill="1" applyBorder="1"/>
    <xf numFmtId="164" fontId="0" fillId="5" borderId="2" xfId="0" applyNumberFormat="1" applyFill="1" applyBorder="1"/>
    <xf numFmtId="164" fontId="0" fillId="5" borderId="3" xfId="0" applyNumberFormat="1" applyFill="1" applyBorder="1"/>
    <xf numFmtId="2" fontId="0" fillId="5" borderId="4" xfId="0" applyNumberFormat="1" applyFill="1" applyBorder="1"/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0" fillId="6" borderId="1" xfId="0" applyFill="1" applyBorder="1"/>
    <xf numFmtId="0" fontId="0" fillId="6" borderId="2" xfId="0" applyFill="1" applyBorder="1"/>
    <xf numFmtId="9" fontId="0" fillId="6" borderId="3" xfId="0" applyNumberFormat="1" applyFill="1" applyBorder="1"/>
    <xf numFmtId="2" fontId="0" fillId="4" borderId="1" xfId="0" applyNumberFormat="1" applyFill="1" applyBorder="1"/>
    <xf numFmtId="2" fontId="0" fillId="4" borderId="2" xfId="0" applyNumberFormat="1" applyFill="1" applyBorder="1"/>
    <xf numFmtId="2" fontId="1" fillId="4" borderId="3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" fontId="0" fillId="4" borderId="1" xfId="0" applyNumberFormat="1" applyFill="1" applyBorder="1"/>
    <xf numFmtId="2" fontId="0" fillId="4" borderId="3" xfId="0" applyNumberFormat="1" applyFill="1" applyBorder="1"/>
    <xf numFmtId="2" fontId="1" fillId="7" borderId="4" xfId="0" applyNumberFormat="1" applyFont="1" applyFill="1" applyBorder="1"/>
    <xf numFmtId="2" fontId="0" fillId="6" borderId="2" xfId="0" applyNumberFormat="1" applyFill="1" applyBorder="1"/>
    <xf numFmtId="0" fontId="1" fillId="9" borderId="0" xfId="0" applyFont="1" applyFill="1"/>
    <xf numFmtId="0" fontId="2" fillId="8" borderId="4" xfId="0" applyFont="1" applyFill="1" applyBorder="1" applyAlignment="1">
      <alignment horizontal="center"/>
    </xf>
    <xf numFmtId="0" fontId="0" fillId="8" borderId="1" xfId="0" applyFill="1" applyBorder="1"/>
    <xf numFmtId="0" fontId="0" fillId="8" borderId="2" xfId="0" applyFill="1" applyBorder="1"/>
    <xf numFmtId="0" fontId="0" fillId="8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1EA61-CE98-4A59-815F-05F311B185CE}">
  <dimension ref="A1:D12"/>
  <sheetViews>
    <sheetView zoomScale="150" zoomScaleNormal="150" workbookViewId="0">
      <selection activeCell="F11" sqref="F11"/>
    </sheetView>
  </sheetViews>
  <sheetFormatPr baseColWidth="10" defaultColWidth="11.42578125" defaultRowHeight="15" x14ac:dyDescent="0.25"/>
  <cols>
    <col min="1" max="1" width="19.7109375" bestFit="1" customWidth="1"/>
  </cols>
  <sheetData>
    <row r="1" spans="1:4" x14ac:dyDescent="0.25">
      <c r="A1" s="15" t="s">
        <v>0</v>
      </c>
      <c r="B1" s="18">
        <v>400</v>
      </c>
      <c r="C1" s="24" t="s">
        <v>1</v>
      </c>
      <c r="D1" s="27">
        <f>B1*B2</f>
        <v>500</v>
      </c>
    </row>
    <row r="2" spans="1:4" x14ac:dyDescent="0.25">
      <c r="A2" s="16" t="s">
        <v>2</v>
      </c>
      <c r="B2" s="30">
        <v>1.25</v>
      </c>
      <c r="C2" s="25" t="s">
        <v>3</v>
      </c>
      <c r="D2" s="5">
        <f>B1*B3</f>
        <v>300</v>
      </c>
    </row>
    <row r="3" spans="1:4" x14ac:dyDescent="0.25">
      <c r="A3" s="16" t="s">
        <v>4</v>
      </c>
      <c r="B3" s="19">
        <v>0.75</v>
      </c>
      <c r="C3" s="25" t="s">
        <v>5</v>
      </c>
      <c r="D3" s="22">
        <f>(B6-B7)/(B1*(B2-B3))</f>
        <v>0.25</v>
      </c>
    </row>
    <row r="4" spans="1:4" x14ac:dyDescent="0.25">
      <c r="A4" s="16" t="s">
        <v>6</v>
      </c>
      <c r="B4" s="19">
        <v>450</v>
      </c>
      <c r="C4" s="26" t="s">
        <v>7</v>
      </c>
      <c r="D4" s="28">
        <f>(B2*B7-B3*B6)/((B2-B3)*(1+B5))</f>
        <v>-71.428571428571431</v>
      </c>
    </row>
    <row r="5" spans="1:4" x14ac:dyDescent="0.25">
      <c r="A5" s="16" t="s">
        <v>8</v>
      </c>
      <c r="B5" s="20">
        <v>0.05</v>
      </c>
    </row>
    <row r="6" spans="1:4" x14ac:dyDescent="0.25">
      <c r="A6" s="16" t="s">
        <v>9</v>
      </c>
      <c r="B6" s="21">
        <f>D1-B4</f>
        <v>50</v>
      </c>
    </row>
    <row r="7" spans="1:4" x14ac:dyDescent="0.25">
      <c r="A7" s="16" t="s">
        <v>10</v>
      </c>
      <c r="B7" s="22">
        <f>IF(D2&gt;B4,D2-B4,0)</f>
        <v>0</v>
      </c>
    </row>
    <row r="8" spans="1:4" x14ac:dyDescent="0.25">
      <c r="A8" s="17" t="s">
        <v>11</v>
      </c>
      <c r="B8" s="23">
        <f>D3*B1+D4</f>
        <v>28.571428571428569</v>
      </c>
    </row>
    <row r="10" spans="1:4" x14ac:dyDescent="0.25">
      <c r="A10" s="32" t="s">
        <v>12</v>
      </c>
      <c r="B10" s="29">
        <f>B8</f>
        <v>28.571428571428569</v>
      </c>
    </row>
    <row r="12" spans="1:4" x14ac:dyDescent="0.25">
      <c r="A12" s="32" t="s">
        <v>13</v>
      </c>
      <c r="B12" s="29">
        <f>B10+B4/(1+B5)-B1</f>
        <v>57.14285714285711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="160" zoomScaleNormal="160" workbookViewId="0">
      <selection activeCell="E8" sqref="E8"/>
    </sheetView>
  </sheetViews>
  <sheetFormatPr baseColWidth="10" defaultColWidth="11.42578125" defaultRowHeight="15" x14ac:dyDescent="0.25"/>
  <cols>
    <col min="1" max="1" width="18.85546875" bestFit="1" customWidth="1"/>
    <col min="2" max="2" width="24.7109375" customWidth="1"/>
  </cols>
  <sheetData>
    <row r="1" spans="1:2" x14ac:dyDescent="0.25">
      <c r="A1" s="33" t="s">
        <v>14</v>
      </c>
      <c r="B1" s="1">
        <v>55.5</v>
      </c>
    </row>
    <row r="2" spans="1:2" x14ac:dyDescent="0.25">
      <c r="A2" s="34" t="s">
        <v>15</v>
      </c>
      <c r="B2" s="2">
        <v>47</v>
      </c>
    </row>
    <row r="3" spans="1:2" x14ac:dyDescent="0.25">
      <c r="A3" s="34" t="s">
        <v>16</v>
      </c>
      <c r="B3" s="3">
        <v>2.1999999999999999E-2</v>
      </c>
    </row>
    <row r="4" spans="1:2" x14ac:dyDescent="0.25">
      <c r="A4" s="34" t="s">
        <v>17</v>
      </c>
      <c r="B4" s="3">
        <v>0.32</v>
      </c>
    </row>
    <row r="5" spans="1:2" x14ac:dyDescent="0.25">
      <c r="A5" s="34" t="s">
        <v>18</v>
      </c>
      <c r="B5" s="8">
        <f>DATE(2023,3,2)</f>
        <v>44987</v>
      </c>
    </row>
    <row r="6" spans="1:2" x14ac:dyDescent="0.25">
      <c r="A6" s="34" t="s">
        <v>19</v>
      </c>
      <c r="B6" s="8">
        <f>B5+170</f>
        <v>45157</v>
      </c>
    </row>
    <row r="7" spans="1:2" x14ac:dyDescent="0.25">
      <c r="A7" s="34" t="s">
        <v>20</v>
      </c>
      <c r="B7" s="9">
        <v>79</v>
      </c>
    </row>
    <row r="8" spans="1:2" x14ac:dyDescent="0.25">
      <c r="A8" s="35" t="s">
        <v>21</v>
      </c>
      <c r="B8" s="10">
        <f>B7/365</f>
        <v>0.21643835616438356</v>
      </c>
    </row>
    <row r="10" spans="1:2" x14ac:dyDescent="0.25">
      <c r="A10" s="4" t="s">
        <v>22</v>
      </c>
      <c r="B10" s="11">
        <f>(LN(B1/B2)+B3*B8)/((B8)^0.5*B4)+(B8)^0.5*B4*0.5</f>
        <v>1.223043962900243</v>
      </c>
    </row>
    <row r="11" spans="1:2" x14ac:dyDescent="0.25">
      <c r="A11" s="5" t="s">
        <v>23</v>
      </c>
      <c r="B11" s="12">
        <f>B10-(B8)^0.5*B4</f>
        <v>1.0741705681272586</v>
      </c>
    </row>
    <row r="12" spans="1:2" x14ac:dyDescent="0.25">
      <c r="A12" s="5" t="s">
        <v>24</v>
      </c>
      <c r="B12" s="12">
        <f>NORMSDIST(B10)</f>
        <v>0.88934345401610526</v>
      </c>
    </row>
    <row r="13" spans="1:2" x14ac:dyDescent="0.25">
      <c r="A13" s="6" t="s">
        <v>25</v>
      </c>
      <c r="B13" s="13">
        <f>NORMSDIST(B11)</f>
        <v>0.85862687951981786</v>
      </c>
    </row>
    <row r="15" spans="1:2" x14ac:dyDescent="0.25">
      <c r="A15" s="7" t="s">
        <v>26</v>
      </c>
      <c r="B15" s="14">
        <f>B1*B12-(B2*(EXP(1))^(-B3*B8))*B13</f>
        <v>9.1947999341801037</v>
      </c>
    </row>
    <row r="17" spans="1:2" x14ac:dyDescent="0.25">
      <c r="A17" s="31" t="s">
        <v>27</v>
      </c>
      <c r="B17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Oppgave 13.1</vt:lpstr>
      <vt:lpstr>Oppgave 13.2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2019-02-05T12:16:02Z</dcterms:created>
  <dcterms:modified xsi:type="dcterms:W3CDTF">2023-06-29T10:05:34Z</dcterms:modified>
  <cp:category/>
  <cp:contentStatus/>
</cp:coreProperties>
</file>