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gyldendal-my.sharepoint.com/personal/anne_kathrine_vikanes_gyldendal_no/Documents/Desktop/Grunleggenderegnskap/"/>
    </mc:Choice>
  </mc:AlternateContent>
  <xr:revisionPtr revIDLastSave="0" documentId="8_{D15C47E3-2EBC-416E-9A16-15748A9C77CF}" xr6:coauthVersionLast="36" xr6:coauthVersionMax="36" xr10:uidLastSave="{00000000-0000-0000-0000-000000000000}"/>
  <bookViews>
    <workbookView xWindow="0" yWindow="0" windowWidth="28800" windowHeight="12810" xr2:uid="{00000000-000D-0000-FFFF-FFFF00000000}"/>
  </bookViews>
  <sheets>
    <sheet name="Oppgave 9.1" sheetId="1" r:id="rId1"/>
    <sheet name="Oppgave 9.2" sheetId="2" r:id="rId2"/>
    <sheet name="Oppgave 9.3" sheetId="3" r:id="rId3"/>
    <sheet name="Oppgave 9.4" sheetId="4" r:id="rId4"/>
    <sheet name="Oppgave 9.5" sheetId="5" r:id="rId5"/>
    <sheet name="Oppgave 9.6" sheetId="6" r:id="rId6"/>
    <sheet name="Oppgave 9.7" sheetId="7" r:id="rId7"/>
    <sheet name="Oppgave 9.7 Omsetningsoppgave" sheetId="8" r:id="rId8"/>
  </sheets>
  <definedNames>
    <definedName name="_xlnm.Print_Area" localSheetId="1">'Oppgave 9.2'!$A$1:$K$58,'Oppgave 9.2'!$L$30:$S$58</definedName>
    <definedName name="_xlnm.Print_Area" localSheetId="3">'Oppgave 9.4'!$A$1:$AF$28,'Oppgave 9.4'!$A$29:$M$114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0" i="8" l="1"/>
  <c r="H35" i="8" s="1"/>
  <c r="J35" i="8" s="1"/>
  <c r="J38" i="8"/>
  <c r="J41" i="8"/>
  <c r="J44" i="8"/>
  <c r="F6" i="7"/>
  <c r="G6" i="7"/>
  <c r="H6" i="7"/>
  <c r="L6" i="7"/>
  <c r="M6" i="7"/>
  <c r="O6" i="7"/>
  <c r="Q6" i="7"/>
  <c r="T6" i="7"/>
  <c r="U6" i="7"/>
  <c r="Z7" i="7"/>
  <c r="Z8" i="7"/>
  <c r="Z9" i="7"/>
  <c r="Z10" i="7"/>
  <c r="Z11" i="7"/>
  <c r="Z12" i="7"/>
  <c r="Z13" i="7"/>
  <c r="Z14" i="7"/>
  <c r="Z15" i="7"/>
  <c r="Z16" i="7"/>
  <c r="Z17" i="7"/>
  <c r="Z18" i="7"/>
  <c r="Z19" i="7"/>
  <c r="Z20" i="7"/>
  <c r="Z21" i="7"/>
  <c r="Z22" i="7"/>
  <c r="Z23" i="7"/>
  <c r="Z24" i="7" l="1"/>
  <c r="J52" i="8"/>
  <c r="I8" i="6"/>
  <c r="L26" i="5"/>
  <c r="L25" i="5"/>
  <c r="L24" i="5"/>
  <c r="L23" i="5"/>
  <c r="L22" i="5"/>
  <c r="F8" i="5"/>
  <c r="J73" i="4"/>
  <c r="J75" i="4" s="1"/>
  <c r="E67" i="4"/>
  <c r="E69" i="4" s="1"/>
  <c r="J63" i="4"/>
  <c r="I54" i="4"/>
  <c r="H54" i="4"/>
  <c r="G54" i="4"/>
  <c r="F54" i="4"/>
  <c r="E52" i="4"/>
  <c r="E51" i="4"/>
  <c r="E50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2" i="4"/>
  <c r="E31" i="4"/>
  <c r="I24" i="4"/>
  <c r="E33" i="4" s="1"/>
  <c r="AF17" i="4"/>
  <c r="AF16" i="4"/>
  <c r="AF15" i="4"/>
  <c r="AF14" i="4"/>
  <c r="AF13" i="4"/>
  <c r="AF12" i="4"/>
  <c r="AF11" i="4"/>
  <c r="AF10" i="4"/>
  <c r="AF9" i="4"/>
  <c r="AF8" i="4"/>
  <c r="U7" i="4"/>
  <c r="T7" i="4"/>
  <c r="S7" i="4"/>
  <c r="Q7" i="4"/>
  <c r="L7" i="4"/>
  <c r="H7" i="4"/>
  <c r="G7" i="4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N55" i="2"/>
  <c r="N54" i="2"/>
  <c r="N53" i="2"/>
  <c r="N52" i="2"/>
  <c r="N51" i="2"/>
  <c r="N50" i="2"/>
  <c r="M23" i="1"/>
  <c r="M24" i="1"/>
  <c r="M25" i="1"/>
  <c r="M26" i="1"/>
  <c r="M22" i="1"/>
  <c r="AF7" i="4" l="1"/>
  <c r="AF18" i="4" s="1"/>
  <c r="E54" i="4"/>
</calcChain>
</file>

<file path=xl/sharedStrings.xml><?xml version="1.0" encoding="utf-8"?>
<sst xmlns="http://schemas.openxmlformats.org/spreadsheetml/2006/main" count="462" uniqueCount="243">
  <si>
    <t>a)</t>
  </si>
  <si>
    <t>Regnskapsbilag</t>
  </si>
  <si>
    <t>Arkitekt Lise Andersen</t>
  </si>
  <si>
    <t>Tekst</t>
  </si>
  <si>
    <t>Brutto lønn</t>
  </si>
  <si>
    <t>Skattetrekk</t>
  </si>
  <si>
    <t>Netto lønn</t>
  </si>
  <si>
    <t>Arbeidsgiveravgift</t>
  </si>
  <si>
    <t>Påløpt feriepenger</t>
  </si>
  <si>
    <t>Konto</t>
  </si>
  <si>
    <t>debet</t>
  </si>
  <si>
    <t>Beløp</t>
  </si>
  <si>
    <t>kredit</t>
  </si>
  <si>
    <t>Dato:</t>
  </si>
  <si>
    <t>30.11.x1</t>
  </si>
  <si>
    <t>Bilag nr.</t>
  </si>
  <si>
    <t>b og c)</t>
  </si>
  <si>
    <t>Arbeidsgiveravgift på feriepenger</t>
  </si>
  <si>
    <t>Kontroll</t>
  </si>
  <si>
    <t>feriepenger</t>
  </si>
  <si>
    <t>Dato</t>
  </si>
  <si>
    <t>30.11.</t>
  </si>
  <si>
    <t>30.11</t>
  </si>
  <si>
    <t>d)</t>
  </si>
  <si>
    <t>Bank</t>
  </si>
  <si>
    <t>trekk</t>
  </si>
  <si>
    <t>Kasse-</t>
  </si>
  <si>
    <t>kreditt</t>
  </si>
  <si>
    <t>Skyldig</t>
  </si>
  <si>
    <t>skattetrekk</t>
  </si>
  <si>
    <t>arbeidsg.-</t>
  </si>
  <si>
    <t>avgift</t>
  </si>
  <si>
    <t>Påløpt</t>
  </si>
  <si>
    <t>Lønn</t>
  </si>
  <si>
    <t>Ferie-</t>
  </si>
  <si>
    <t>penger</t>
  </si>
  <si>
    <t>Arbeids-</t>
  </si>
  <si>
    <t>giver-</t>
  </si>
  <si>
    <t>arbeids-</t>
  </si>
  <si>
    <t>giveravgift</t>
  </si>
  <si>
    <t xml:space="preserve">Samlet kostnad: </t>
  </si>
  <si>
    <t>Påløpte</t>
  </si>
  <si>
    <t>Påløpte feriepenger</t>
  </si>
  <si>
    <t>Organisasjonsnr.:</t>
  </si>
  <si>
    <t>Jens Eriksen</t>
  </si>
  <si>
    <t>Tromsø VVS AS</t>
  </si>
  <si>
    <t>Dato: 30.9.x1</t>
  </si>
  <si>
    <t>Denne perioden</t>
  </si>
  <si>
    <t>Hittil i år</t>
  </si>
  <si>
    <t>Lønnsart</t>
  </si>
  <si>
    <t>Antall</t>
  </si>
  <si>
    <t>Kroner</t>
  </si>
  <si>
    <t>%-sats</t>
  </si>
  <si>
    <t>Timelønn</t>
  </si>
  <si>
    <t>Akkordlønn</t>
  </si>
  <si>
    <t>Skattetrekk: 35 %</t>
  </si>
  <si>
    <t>Forskudd</t>
  </si>
  <si>
    <t>Netto utbetalt</t>
  </si>
  <si>
    <t>Trekkgrunnlag</t>
  </si>
  <si>
    <t>Grunnlag for feriepenger</t>
  </si>
  <si>
    <t>b)</t>
  </si>
  <si>
    <t>30.9.x1</t>
  </si>
  <si>
    <t xml:space="preserve">Netto utbetalt </t>
  </si>
  <si>
    <t>c - e)</t>
  </si>
  <si>
    <t xml:space="preserve">Forskudd </t>
  </si>
  <si>
    <t xml:space="preserve">Bank </t>
  </si>
  <si>
    <t>Feriepenger</t>
  </si>
  <si>
    <t>på lønn</t>
  </si>
  <si>
    <t>Betalt forskudd</t>
  </si>
  <si>
    <t>30.9.</t>
  </si>
  <si>
    <t>Lønn september</t>
  </si>
  <si>
    <t>Arbeidsgiveravgift/feriepenger</t>
  </si>
  <si>
    <t>Overført til bank trekk</t>
  </si>
  <si>
    <t>a og b)</t>
  </si>
  <si>
    <t>Rad</t>
  </si>
  <si>
    <t>Vare-</t>
  </si>
  <si>
    <t>Inventar</t>
  </si>
  <si>
    <t>Maskin &amp;</t>
  </si>
  <si>
    <t>Kontanter</t>
  </si>
  <si>
    <t>Egen-</t>
  </si>
  <si>
    <t>Privat-</t>
  </si>
  <si>
    <t>AS Dele-</t>
  </si>
  <si>
    <t>Ola Rud</t>
  </si>
  <si>
    <t>Skatte-</t>
  </si>
  <si>
    <t>Utgående</t>
  </si>
  <si>
    <t>Inngående</t>
  </si>
  <si>
    <t>Oppgjørs-</t>
  </si>
  <si>
    <t>Påløpt aga.</t>
  </si>
  <si>
    <t>Avg.pl.</t>
  </si>
  <si>
    <t>Varekjøp</t>
  </si>
  <si>
    <t>Arbeidsg.-</t>
  </si>
  <si>
    <t>Andre dr.-</t>
  </si>
  <si>
    <t>bil</t>
  </si>
  <si>
    <t>beholdning</t>
  </si>
  <si>
    <t>Mek</t>
  </si>
  <si>
    <t>lønn</t>
  </si>
  <si>
    <t>kapital</t>
  </si>
  <si>
    <t>konto</t>
  </si>
  <si>
    <t>lager</t>
  </si>
  <si>
    <t>mva.</t>
  </si>
  <si>
    <t>konto mva.</t>
  </si>
  <si>
    <t>arb.g.avgift</t>
  </si>
  <si>
    <t>ferielønn</t>
  </si>
  <si>
    <t>varesalg</t>
  </si>
  <si>
    <t>kostnader</t>
  </si>
  <si>
    <t>Bil.</t>
  </si>
  <si>
    <t>nr.</t>
  </si>
  <si>
    <t>Varebiler</t>
  </si>
  <si>
    <t>Eigersund</t>
  </si>
  <si>
    <t>Farsund Båt-</t>
  </si>
  <si>
    <t>Bankinnsk.</t>
  </si>
  <si>
    <t>Bakken</t>
  </si>
  <si>
    <t xml:space="preserve">Bakken </t>
  </si>
  <si>
    <t>Gjeldsbrev-</t>
  </si>
  <si>
    <t>Salgs-</t>
  </si>
  <si>
    <t>Arb.giver-</t>
  </si>
  <si>
    <t>Obligatorisk</t>
  </si>
  <si>
    <t>Av-</t>
  </si>
  <si>
    <t>Varebil-</t>
  </si>
  <si>
    <t>Rente-</t>
  </si>
  <si>
    <t>Industri AS</t>
  </si>
  <si>
    <t>byggeri AS</t>
  </si>
  <si>
    <t>kommune</t>
  </si>
  <si>
    <t>privat</t>
  </si>
  <si>
    <t>lån</t>
  </si>
  <si>
    <t>inntekter</t>
  </si>
  <si>
    <t>tj.pensjon</t>
  </si>
  <si>
    <t>skrivninger</t>
  </si>
  <si>
    <t>Saldobalanse</t>
  </si>
  <si>
    <t>Saldoliste for kunder:</t>
  </si>
  <si>
    <t>Eigersund Industri AS</t>
  </si>
  <si>
    <t>Farsund Båtbyggeri AS</t>
  </si>
  <si>
    <t>Eigersund kommune</t>
  </si>
  <si>
    <t>Sum kunder</t>
  </si>
  <si>
    <t>Nr.</t>
  </si>
  <si>
    <t>Saldo-</t>
  </si>
  <si>
    <t>Posteringer</t>
  </si>
  <si>
    <t>Resultat</t>
  </si>
  <si>
    <t>Balanse</t>
  </si>
  <si>
    <t>balanse</t>
  </si>
  <si>
    <t>Saldoene blir overført automatisk</t>
  </si>
  <si>
    <t>fra posteringene ovenfor.</t>
  </si>
  <si>
    <t>Kundefordringer</t>
  </si>
  <si>
    <t>Bankinnskudd trekk</t>
  </si>
  <si>
    <t>Bakken kapital</t>
  </si>
  <si>
    <t>Bakken privat</t>
  </si>
  <si>
    <t>Gjeldsbrevlån</t>
  </si>
  <si>
    <t>Kassekreditt</t>
  </si>
  <si>
    <t>Skyldig arbeidsgiveravgift</t>
  </si>
  <si>
    <t>Påløpt arbeidsgiveravgift</t>
  </si>
  <si>
    <t>Salgsinntekter</t>
  </si>
  <si>
    <t>Obligatorisk tjenestepensjon</t>
  </si>
  <si>
    <t>Avskrivninger</t>
  </si>
  <si>
    <t>Varebilkostnader</t>
  </si>
  <si>
    <t>Andre driftskostnader</t>
  </si>
  <si>
    <t>Rentekostnader</t>
  </si>
  <si>
    <t>Resultatregnskap for 20x3</t>
  </si>
  <si>
    <t>Balanse 31.12.x3</t>
  </si>
  <si>
    <t>Inntekter</t>
  </si>
  <si>
    <t>Eiendeler</t>
  </si>
  <si>
    <t>Kostnader</t>
  </si>
  <si>
    <t>Personalkostnader</t>
  </si>
  <si>
    <t>Kontanter og bankinnskudd</t>
  </si>
  <si>
    <t>Sum eiendeler</t>
  </si>
  <si>
    <t>Egenkapital og gjeld</t>
  </si>
  <si>
    <t>Egenkapital</t>
  </si>
  <si>
    <t>Sum kostnader</t>
  </si>
  <si>
    <t>Gjeld</t>
  </si>
  <si>
    <t>Skyldige offentlige avgifter</t>
  </si>
  <si>
    <t>Sum gjeld</t>
  </si>
  <si>
    <t>Sum egenkapital og gjeld</t>
  </si>
  <si>
    <t>c)</t>
  </si>
  <si>
    <t>Konteringsbilag</t>
  </si>
  <si>
    <t>15.5.x1</t>
  </si>
  <si>
    <t>Bilag nr.:</t>
  </si>
  <si>
    <t xml:space="preserve">Beløp </t>
  </si>
  <si>
    <t>Arbeidsgiveravgift på påløpt feriepenger</t>
  </si>
  <si>
    <t>ferie-</t>
  </si>
  <si>
    <t>15.5.</t>
  </si>
  <si>
    <t>Lønn mai</t>
  </si>
  <si>
    <t>15.5</t>
  </si>
  <si>
    <t>Arbeidsg.avgift på feriepenger</t>
  </si>
  <si>
    <t>Overført bank trekk</t>
  </si>
  <si>
    <t>Bank-</t>
  </si>
  <si>
    <t>Kurs-</t>
  </si>
  <si>
    <t>Bil-</t>
  </si>
  <si>
    <t>Reise-</t>
  </si>
  <si>
    <t>Diett-</t>
  </si>
  <si>
    <t>innskudd</t>
  </si>
  <si>
    <t>godtgjørelse</t>
  </si>
  <si>
    <t>Nettgiro</t>
  </si>
  <si>
    <t>Her må du beregne saldobalansen og føre den inn for hver enkelt konto.</t>
  </si>
  <si>
    <t>Konto 5420 Obligatorisk tjenestepensjon er utelatt av plasshensyn. Posteringene på denne kontoen er allerede ført.</t>
  </si>
  <si>
    <t>20.2.</t>
  </si>
  <si>
    <t>giveravg.</t>
  </si>
  <si>
    <t>rekvisita</t>
  </si>
  <si>
    <t>arb.giver-</t>
  </si>
  <si>
    <t>anger AS</t>
  </si>
  <si>
    <t>paniet AS</t>
  </si>
  <si>
    <t>Kontor-</t>
  </si>
  <si>
    <t>H. Øy-</t>
  </si>
  <si>
    <t>Bilkom-</t>
  </si>
  <si>
    <t>AS Tredal</t>
  </si>
  <si>
    <t>Varebil</t>
  </si>
  <si>
    <t>Tilleggsopplysninger / Forklaring til i avvik i postene over</t>
  </si>
  <si>
    <t>Avgift til gode</t>
  </si>
  <si>
    <t>Avgift å betale</t>
  </si>
  <si>
    <t>–</t>
  </si>
  <si>
    <t>Post 10 Fradragberettiget inngående avgift, lav sats</t>
  </si>
  <si>
    <t>Post 9 Fradragsberettiget inngående avgift, middels sats</t>
  </si>
  <si>
    <t>Post 8 Fradragsberettiget inngående avgift, standard sats</t>
  </si>
  <si>
    <t>+</t>
  </si>
  <si>
    <t>Post 7 Tjenester kjøpt fra utlandet, og beregnet avgift 25 %</t>
  </si>
  <si>
    <t>og beregnet avgift 8 %</t>
  </si>
  <si>
    <t>Post 6 Omsetning og uttak i post 2 med lav sats,</t>
  </si>
  <si>
    <t>og beregnet avgift 14 %</t>
  </si>
  <si>
    <t>Post 5 Omsetning og uttak i post 2 med middels sats,</t>
  </si>
  <si>
    <t>og beregnet avgift 25 %</t>
  </si>
  <si>
    <t>Post 4 Omsetning og uttak i post 2 med standard sats,</t>
  </si>
  <si>
    <t xml:space="preserve">Post 3 Omsetning og uttak i post 2 som er fritatt for merverdiavgift </t>
  </si>
  <si>
    <t>Summen av post 3, 4, 5 og 6. Avgift ikke medregnet.</t>
  </si>
  <si>
    <t xml:space="preserve">Post 2 Samlet omsetning og uttak innenfor mva-loven. </t>
  </si>
  <si>
    <t xml:space="preserve">merverdiavgiftsloven (mva-loven). </t>
  </si>
  <si>
    <t>Post 1 Samlet omsetning og uttak innenfor og utenfor</t>
  </si>
  <si>
    <t>Beregnet</t>
  </si>
  <si>
    <t>Grunnlag</t>
  </si>
  <si>
    <t>20x4</t>
  </si>
  <si>
    <t>År</t>
  </si>
  <si>
    <t>Januar – februar</t>
  </si>
  <si>
    <t>Oppgaveperiode</t>
  </si>
  <si>
    <t>Tomånedlig</t>
  </si>
  <si>
    <t>Termintype</t>
  </si>
  <si>
    <t>Tilleggsoppgave (tillegg til tidligere oppgaver for terminen)</t>
  </si>
  <si>
    <t>Korrigert oppgave (erstatter tidligere oppgaver for terminen)</t>
  </si>
  <si>
    <t>Hovedoppgave (første innsending for terminen)</t>
  </si>
  <si>
    <t>x</t>
  </si>
  <si>
    <t>Kontonr. for tilbakebetaling</t>
  </si>
  <si>
    <t>Org.nr.</t>
  </si>
  <si>
    <t>Postnr.  Poststed</t>
  </si>
  <si>
    <t>Adresse</t>
  </si>
  <si>
    <t>Henning Hansen</t>
  </si>
  <si>
    <t>Navn</t>
  </si>
  <si>
    <t>RF-0002 Alminnelig omsetningsoppgave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</si>
</sst>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;@"/>
    <numFmt numFmtId="165" formatCode="0.0\ %"/>
  </numFmts>
  <fonts count="21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u/>
      <sz val="12"/>
      <name val="Times New Roman"/>
      <family val="1"/>
    </font>
    <font>
      <sz val="12"/>
      <name val="Arial"/>
      <family val="2"/>
    </font>
    <font>
      <sz val="5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5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  <diagonal/>
    </border>
    <border>
      <left/>
      <right style="thin">
        <color indexed="40"/>
      </right>
      <top/>
      <bottom style="thin">
        <color indexed="40"/>
      </bottom>
      <diagonal/>
    </border>
    <border>
      <left/>
      <right/>
      <top/>
      <bottom style="thin">
        <color indexed="40"/>
      </bottom>
      <diagonal/>
    </border>
    <border>
      <left style="thin">
        <color indexed="40"/>
      </left>
      <right/>
      <top/>
      <bottom style="thin">
        <color indexed="40"/>
      </bottom>
      <diagonal/>
    </border>
    <border>
      <left/>
      <right style="thin">
        <color indexed="40"/>
      </right>
      <top/>
      <bottom/>
      <diagonal/>
    </border>
    <border>
      <left style="thin">
        <color indexed="4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40"/>
      </right>
      <top style="thin">
        <color indexed="40"/>
      </top>
      <bottom/>
      <diagonal/>
    </border>
    <border>
      <left/>
      <right/>
      <top style="thin">
        <color indexed="40"/>
      </top>
      <bottom/>
      <diagonal/>
    </border>
    <border>
      <left style="thin">
        <color indexed="40"/>
      </left>
      <right/>
      <top style="thin">
        <color indexed="4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7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0" xfId="0" applyNumberFormat="1" applyFont="1"/>
    <xf numFmtId="0" fontId="1" fillId="0" borderId="9" xfId="0" applyFont="1" applyBorder="1" applyAlignment="1">
      <alignment horizontal="left"/>
    </xf>
    <xf numFmtId="0" fontId="1" fillId="0" borderId="10" xfId="0" applyFont="1" applyBorder="1"/>
    <xf numFmtId="3" fontId="1" fillId="0" borderId="11" xfId="0" applyNumberFormat="1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/>
    <xf numFmtId="0" fontId="1" fillId="0" borderId="14" xfId="0" applyFont="1" applyBorder="1"/>
    <xf numFmtId="3" fontId="1" fillId="0" borderId="13" xfId="0" applyNumberFormat="1" applyFont="1" applyBorder="1"/>
    <xf numFmtId="0" fontId="1" fillId="0" borderId="15" xfId="0" applyFont="1" applyBorder="1" applyAlignment="1">
      <alignment horizontal="left"/>
    </xf>
    <xf numFmtId="0" fontId="1" fillId="0" borderId="16" xfId="0" applyFont="1" applyBorder="1"/>
    <xf numFmtId="0" fontId="1" fillId="0" borderId="17" xfId="0" applyFont="1" applyBorder="1"/>
    <xf numFmtId="3" fontId="1" fillId="0" borderId="16" xfId="0" applyNumberFormat="1" applyFont="1" applyBorder="1"/>
    <xf numFmtId="0" fontId="2" fillId="0" borderId="1" xfId="0" applyFont="1" applyBorder="1"/>
    <xf numFmtId="0" fontId="2" fillId="0" borderId="2" xfId="0" applyFont="1" applyBorder="1"/>
    <xf numFmtId="0" fontId="1" fillId="0" borderId="16" xfId="0" applyFont="1" applyBorder="1" applyAlignment="1">
      <alignment horizontal="left"/>
    </xf>
    <xf numFmtId="0" fontId="1" fillId="0" borderId="0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1" fillId="0" borderId="10" xfId="0" applyNumberFormat="1" applyFont="1" applyBorder="1"/>
    <xf numFmtId="3" fontId="1" fillId="0" borderId="14" xfId="0" applyNumberFormat="1" applyFont="1" applyBorder="1"/>
    <xf numFmtId="3" fontId="1" fillId="0" borderId="17" xfId="0" applyNumberFormat="1" applyFont="1" applyBorder="1"/>
    <xf numFmtId="3" fontId="1" fillId="0" borderId="5" xfId="0" applyNumberFormat="1" applyFont="1" applyBorder="1"/>
    <xf numFmtId="3" fontId="1" fillId="0" borderId="21" xfId="0" applyNumberFormat="1" applyFont="1" applyBorder="1"/>
    <xf numFmtId="3" fontId="1" fillId="0" borderId="21" xfId="0" applyNumberFormat="1" applyFont="1" applyFill="1" applyBorder="1"/>
    <xf numFmtId="3" fontId="1" fillId="0" borderId="14" xfId="0" applyNumberFormat="1" applyFont="1" applyFill="1" applyBorder="1"/>
    <xf numFmtId="3" fontId="1" fillId="0" borderId="17" xfId="0" applyNumberFormat="1" applyFont="1" applyFill="1" applyBorder="1"/>
    <xf numFmtId="0" fontId="1" fillId="0" borderId="22" xfId="0" applyFont="1" applyBorder="1" applyAlignment="1">
      <alignment horizontal="center"/>
    </xf>
    <xf numFmtId="3" fontId="1" fillId="0" borderId="8" xfId="0" applyNumberFormat="1" applyFont="1" applyBorder="1"/>
    <xf numFmtId="3" fontId="1" fillId="0" borderId="0" xfId="0" applyNumberFormat="1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23" xfId="0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7" xfId="0" applyNumberFormat="1" applyFont="1" applyBorder="1"/>
    <xf numFmtId="0" fontId="1" fillId="0" borderId="22" xfId="0" applyFont="1" applyBorder="1"/>
    <xf numFmtId="3" fontId="1" fillId="0" borderId="22" xfId="0" applyNumberFormat="1" applyFont="1" applyBorder="1"/>
    <xf numFmtId="0" fontId="2" fillId="0" borderId="0" xfId="0" applyFont="1" applyBorder="1"/>
    <xf numFmtId="3" fontId="1" fillId="0" borderId="23" xfId="0" applyNumberFormat="1" applyFont="1" applyBorder="1"/>
    <xf numFmtId="0" fontId="3" fillId="0" borderId="22" xfId="0" applyFont="1" applyBorder="1"/>
    <xf numFmtId="0" fontId="3" fillId="0" borderId="0" xfId="0" applyFont="1" applyBorder="1"/>
    <xf numFmtId="3" fontId="3" fillId="0" borderId="22" xfId="0" applyNumberFormat="1" applyFont="1" applyBorder="1"/>
    <xf numFmtId="165" fontId="1" fillId="0" borderId="0" xfId="1" applyNumberFormat="1" applyFont="1"/>
    <xf numFmtId="3" fontId="1" fillId="0" borderId="10" xfId="0" applyNumberFormat="1" applyFont="1" applyFill="1" applyBorder="1"/>
    <xf numFmtId="164" fontId="1" fillId="0" borderId="24" xfId="0" quotePrefix="1" applyNumberFormat="1" applyFont="1" applyBorder="1" applyAlignment="1">
      <alignment horizontal="left"/>
    </xf>
    <xf numFmtId="164" fontId="1" fillId="0" borderId="25" xfId="0" applyNumberFormat="1" applyFont="1" applyBorder="1" applyAlignment="1">
      <alignment horizontal="left"/>
    </xf>
    <xf numFmtId="0" fontId="1" fillId="0" borderId="21" xfId="0" applyFont="1" applyBorder="1"/>
    <xf numFmtId="3" fontId="1" fillId="0" borderId="8" xfId="0" applyNumberFormat="1" applyFont="1" applyFill="1" applyBorder="1"/>
    <xf numFmtId="49" fontId="1" fillId="0" borderId="0" xfId="0" applyNumberFormat="1" applyFont="1"/>
    <xf numFmtId="49" fontId="1" fillId="0" borderId="1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22" xfId="0" applyFont="1" applyBorder="1"/>
    <xf numFmtId="3" fontId="1" fillId="0" borderId="8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64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/>
    <xf numFmtId="0" fontId="5" fillId="0" borderId="10" xfId="0" applyFont="1" applyFill="1" applyBorder="1"/>
    <xf numFmtId="3" fontId="5" fillId="0" borderId="10" xfId="0" applyNumberFormat="1" applyFont="1" applyFill="1" applyBorder="1"/>
    <xf numFmtId="164" fontId="1" fillId="0" borderId="14" xfId="0" applyNumberFormat="1" applyFont="1" applyFill="1" applyBorder="1" applyAlignment="1">
      <alignment horizontal="right"/>
    </xf>
    <xf numFmtId="0" fontId="1" fillId="0" borderId="14" xfId="0" applyFont="1" applyFill="1" applyBorder="1"/>
    <xf numFmtId="0" fontId="5" fillId="0" borderId="14" xfId="0" applyFont="1" applyFill="1" applyBorder="1"/>
    <xf numFmtId="3" fontId="5" fillId="0" borderId="14" xfId="0" applyNumberFormat="1" applyFont="1" applyFill="1" applyBorder="1"/>
    <xf numFmtId="164" fontId="1" fillId="0" borderId="17" xfId="0" applyNumberFormat="1" applyFont="1" applyFill="1" applyBorder="1" applyAlignment="1">
      <alignment horizontal="right"/>
    </xf>
    <xf numFmtId="0" fontId="1" fillId="0" borderId="17" xfId="0" applyFont="1" applyFill="1" applyBorder="1"/>
    <xf numFmtId="0" fontId="5" fillId="0" borderId="17" xfId="0" applyFont="1" applyFill="1" applyBorder="1"/>
    <xf numFmtId="3" fontId="5" fillId="0" borderId="17" xfId="0" applyNumberFormat="1" applyFont="1" applyFill="1" applyBorder="1"/>
    <xf numFmtId="0" fontId="2" fillId="0" borderId="0" xfId="0" applyFont="1"/>
    <xf numFmtId="0" fontId="1" fillId="0" borderId="0" xfId="0" applyFont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/>
    <xf numFmtId="0" fontId="6" fillId="0" borderId="7" xfId="0" applyFont="1" applyBorder="1" applyAlignment="1">
      <alignment horizontal="center"/>
    </xf>
    <xf numFmtId="1" fontId="1" fillId="0" borderId="0" xfId="0" applyNumberFormat="1" applyFont="1"/>
    <xf numFmtId="49" fontId="6" fillId="0" borderId="18" xfId="0" applyNumberFormat="1" applyFont="1" applyBorder="1" applyAlignment="1">
      <alignment horizontal="center"/>
    </xf>
    <xf numFmtId="0" fontId="6" fillId="0" borderId="18" xfId="0" applyFont="1" applyBorder="1"/>
    <xf numFmtId="0" fontId="6" fillId="0" borderId="22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4" xfId="0" applyFont="1" applyBorder="1"/>
    <xf numFmtId="3" fontId="6" fillId="0" borderId="8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0" fontId="5" fillId="0" borderId="14" xfId="0" applyFont="1" applyBorder="1"/>
    <xf numFmtId="0" fontId="5" fillId="0" borderId="14" xfId="0" applyFont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164" fontId="1" fillId="0" borderId="23" xfId="0" applyNumberFormat="1" applyFont="1" applyBorder="1" applyAlignment="1">
      <alignment horizontal="right"/>
    </xf>
    <xf numFmtId="0" fontId="1" fillId="0" borderId="23" xfId="0" applyFont="1" applyBorder="1"/>
    <xf numFmtId="0" fontId="5" fillId="0" borderId="23" xfId="0" applyFont="1" applyBorder="1" applyAlignment="1">
      <alignment horizontal="right"/>
    </xf>
    <xf numFmtId="3" fontId="1" fillId="0" borderId="23" xfId="0" applyNumberFormat="1" applyFont="1" applyFill="1" applyBorder="1"/>
    <xf numFmtId="3" fontId="5" fillId="0" borderId="23" xfId="0" applyNumberFormat="1" applyFont="1" applyFill="1" applyBorder="1" applyAlignment="1">
      <alignment horizontal="right"/>
    </xf>
    <xf numFmtId="0" fontId="7" fillId="0" borderId="0" xfId="0" applyFont="1"/>
    <xf numFmtId="0" fontId="8" fillId="0" borderId="0" xfId="0" applyFont="1"/>
    <xf numFmtId="1" fontId="1" fillId="0" borderId="0" xfId="0" applyNumberFormat="1" applyFont="1" applyAlignment="1">
      <alignment horizontal="center"/>
    </xf>
    <xf numFmtId="3" fontId="1" fillId="0" borderId="25" xfId="0" applyNumberFormat="1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3" fontId="1" fillId="0" borderId="26" xfId="0" applyNumberFormat="1" applyFont="1" applyBorder="1"/>
    <xf numFmtId="0" fontId="1" fillId="0" borderId="2" xfId="0" applyFont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6" xfId="0" applyNumberFormat="1" applyFont="1" applyBorder="1"/>
    <xf numFmtId="1" fontId="1" fillId="0" borderId="10" xfId="0" applyNumberFormat="1" applyFont="1" applyBorder="1" applyAlignment="1" applyProtection="1">
      <alignment horizontal="center"/>
      <protection locked="0"/>
    </xf>
    <xf numFmtId="0" fontId="1" fillId="0" borderId="9" xfId="0" applyFont="1" applyBorder="1" applyProtection="1">
      <protection locked="0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3" fontId="1" fillId="0" borderId="9" xfId="0" applyNumberFormat="1" applyFont="1" applyBorder="1"/>
    <xf numFmtId="3" fontId="1" fillId="0" borderId="27" xfId="0" applyNumberFormat="1" applyFont="1" applyBorder="1"/>
    <xf numFmtId="1" fontId="1" fillId="0" borderId="14" xfId="0" applyNumberFormat="1" applyFont="1" applyBorder="1" applyAlignment="1" applyProtection="1">
      <alignment horizontal="center"/>
      <protection locked="0"/>
    </xf>
    <xf numFmtId="3" fontId="1" fillId="0" borderId="12" xfId="0" applyNumberFormat="1" applyFont="1" applyBorder="1" applyAlignment="1" applyProtection="1">
      <alignment horizontal="left"/>
      <protection locked="0"/>
    </xf>
    <xf numFmtId="0" fontId="1" fillId="0" borderId="13" xfId="0" applyFont="1" applyBorder="1" applyAlignment="1">
      <alignment horizontal="center"/>
    </xf>
    <xf numFmtId="3" fontId="1" fillId="0" borderId="12" xfId="0" applyNumberFormat="1" applyFont="1" applyBorder="1"/>
    <xf numFmtId="3" fontId="1" fillId="0" borderId="20" xfId="0" applyNumberFormat="1" applyFont="1" applyBorder="1"/>
    <xf numFmtId="0" fontId="1" fillId="0" borderId="12" xfId="0" applyFont="1" applyBorder="1" applyAlignment="1" applyProtection="1">
      <alignment horizontal="left"/>
      <protection locked="0"/>
    </xf>
    <xf numFmtId="1" fontId="1" fillId="0" borderId="17" xfId="0" applyNumberFormat="1" applyFont="1" applyBorder="1" applyAlignment="1" applyProtection="1">
      <alignment horizontal="center"/>
    </xf>
    <xf numFmtId="0" fontId="1" fillId="0" borderId="15" xfId="0" applyFont="1" applyBorder="1" applyProtection="1"/>
    <xf numFmtId="0" fontId="1" fillId="0" borderId="16" xfId="0" applyFont="1" applyBorder="1" applyAlignment="1">
      <alignment horizontal="center"/>
    </xf>
    <xf numFmtId="3" fontId="1" fillId="0" borderId="15" xfId="0" applyNumberFormat="1" applyFont="1" applyBorder="1"/>
    <xf numFmtId="3" fontId="1" fillId="0" borderId="28" xfId="0" applyNumberFormat="1" applyFont="1" applyBorder="1"/>
    <xf numFmtId="1" fontId="1" fillId="0" borderId="29" xfId="0" applyNumberFormat="1" applyFont="1" applyBorder="1" applyAlignment="1" applyProtection="1">
      <alignment horizontal="right"/>
    </xf>
    <xf numFmtId="0" fontId="1" fillId="0" borderId="29" xfId="0" applyFont="1" applyBorder="1" applyProtection="1"/>
    <xf numFmtId="0" fontId="1" fillId="0" borderId="26" xfId="0" applyFont="1" applyBorder="1"/>
    <xf numFmtId="0" fontId="1" fillId="0" borderId="26" xfId="0" applyFont="1" applyBorder="1" applyAlignment="1">
      <alignment horizontal="center"/>
    </xf>
    <xf numFmtId="0" fontId="10" fillId="0" borderId="0" xfId="0" applyFont="1"/>
    <xf numFmtId="1" fontId="1" fillId="0" borderId="0" xfId="0" applyNumberFormat="1" applyFont="1" applyBorder="1"/>
    <xf numFmtId="3" fontId="1" fillId="0" borderId="2" xfId="0" applyNumberFormat="1" applyFont="1" applyBorder="1"/>
    <xf numFmtId="0" fontId="10" fillId="0" borderId="0" xfId="0" applyFont="1" applyBorder="1"/>
    <xf numFmtId="0" fontId="1" fillId="0" borderId="0" xfId="0" applyFont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1" xfId="0" quotePrefix="1" applyFont="1" applyBorder="1"/>
    <xf numFmtId="0" fontId="1" fillId="0" borderId="25" xfId="0" applyFont="1" applyBorder="1"/>
    <xf numFmtId="3" fontId="1" fillId="0" borderId="24" xfId="0" applyNumberFormat="1" applyFont="1" applyBorder="1"/>
    <xf numFmtId="0" fontId="1" fillId="0" borderId="14" xfId="0" quotePrefix="1" applyFont="1" applyBorder="1"/>
    <xf numFmtId="0" fontId="1" fillId="0" borderId="17" xfId="0" quotePrefix="1" applyFont="1" applyBorder="1"/>
    <xf numFmtId="3" fontId="6" fillId="0" borderId="23" xfId="0" applyNumberFormat="1" applyFont="1" applyFill="1" applyBorder="1"/>
    <xf numFmtId="3" fontId="5" fillId="0" borderId="23" xfId="0" applyNumberFormat="1" applyFont="1" applyBorder="1"/>
    <xf numFmtId="0" fontId="5" fillId="0" borderId="23" xfId="0" applyFont="1" applyBorder="1"/>
    <xf numFmtId="0" fontId="6" fillId="0" borderId="23" xfId="0" applyFont="1" applyBorder="1"/>
    <xf numFmtId="49" fontId="6" fillId="0" borderId="23" xfId="0" applyNumberFormat="1" applyFont="1" applyBorder="1"/>
    <xf numFmtId="3" fontId="6" fillId="0" borderId="17" xfId="0" applyNumberFormat="1" applyFont="1" applyFill="1" applyBorder="1"/>
    <xf numFmtId="3" fontId="5" fillId="0" borderId="14" xfId="0" applyNumberFormat="1" applyFont="1" applyBorder="1"/>
    <xf numFmtId="0" fontId="6" fillId="0" borderId="17" xfId="0" applyFont="1" applyBorder="1" applyAlignment="1">
      <alignment horizontal="center"/>
    </xf>
    <xf numFmtId="0" fontId="6" fillId="0" borderId="17" xfId="0" applyFont="1" applyBorder="1"/>
    <xf numFmtId="164" fontId="6" fillId="0" borderId="17" xfId="0" applyNumberFormat="1" applyFont="1" applyBorder="1" applyAlignment="1">
      <alignment horizontal="center"/>
    </xf>
    <xf numFmtId="3" fontId="6" fillId="0" borderId="14" xfId="0" applyNumberFormat="1" applyFont="1" applyFill="1" applyBorder="1"/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164" fontId="6" fillId="0" borderId="14" xfId="0" applyNumberFormat="1" applyFont="1" applyBorder="1" applyAlignment="1">
      <alignment horizontal="center"/>
    </xf>
    <xf numFmtId="0" fontId="11" fillId="0" borderId="0" xfId="0" applyFont="1" applyBorder="1"/>
    <xf numFmtId="0" fontId="1" fillId="0" borderId="0" xfId="0" quotePrefix="1" applyFont="1" applyBorder="1" applyAlignment="1">
      <alignment horizontal="left" indent="2"/>
    </xf>
    <xf numFmtId="3" fontId="6" fillId="0" borderId="10" xfId="0" applyNumberFormat="1" applyFont="1" applyFill="1" applyBorder="1"/>
    <xf numFmtId="3" fontId="6" fillId="0" borderId="21" xfId="0" applyNumberFormat="1" applyFont="1" applyFill="1" applyBorder="1"/>
    <xf numFmtId="3" fontId="5" fillId="0" borderId="21" xfId="0" applyNumberFormat="1" applyFont="1" applyBorder="1"/>
    <xf numFmtId="0" fontId="5" fillId="0" borderId="21" xfId="0" applyFont="1" applyBorder="1"/>
    <xf numFmtId="0" fontId="6" fillId="0" borderId="21" xfId="0" applyFont="1" applyBorder="1" applyAlignment="1">
      <alignment horizontal="center"/>
    </xf>
    <xf numFmtId="0" fontId="6" fillId="0" borderId="21" xfId="0" applyFont="1" applyBorder="1"/>
    <xf numFmtId="164" fontId="6" fillId="0" borderId="21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textRotation="90"/>
    </xf>
    <xf numFmtId="49" fontId="1" fillId="0" borderId="8" xfId="0" applyNumberFormat="1" applyFont="1" applyBorder="1"/>
    <xf numFmtId="3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/>
    <xf numFmtId="49" fontId="5" fillId="0" borderId="22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1" fontId="5" fillId="0" borderId="7" xfId="0" applyNumberFormat="1" applyFont="1" applyBorder="1"/>
    <xf numFmtId="1" fontId="5" fillId="0" borderId="7" xfId="0" applyNumberFormat="1" applyFont="1" applyBorder="1" applyAlignment="1">
      <alignment horizontal="center"/>
    </xf>
    <xf numFmtId="3" fontId="12" fillId="0" borderId="0" xfId="0" applyNumberFormat="1" applyFont="1"/>
    <xf numFmtId="0" fontId="12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3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/>
    <xf numFmtId="3" fontId="4" fillId="0" borderId="0" xfId="0" applyNumberFormat="1" applyFont="1"/>
    <xf numFmtId="3" fontId="4" fillId="0" borderId="0" xfId="0" applyNumberFormat="1" applyFont="1" applyBorder="1" applyAlignment="1">
      <alignment horizontal="left"/>
    </xf>
    <xf numFmtId="3" fontId="13" fillId="0" borderId="0" xfId="0" applyNumberFormat="1" applyFont="1"/>
    <xf numFmtId="0" fontId="14" fillId="0" borderId="0" xfId="0" applyFont="1" applyBorder="1" applyAlignment="1">
      <alignment horizontal="left"/>
    </xf>
    <xf numFmtId="3" fontId="15" fillId="0" borderId="30" xfId="0" applyNumberFormat="1" applyFont="1" applyBorder="1"/>
    <xf numFmtId="0" fontId="14" fillId="0" borderId="0" xfId="0" applyFont="1"/>
    <xf numFmtId="3" fontId="12" fillId="0" borderId="0" xfId="0" applyNumberFormat="1" applyFont="1" applyBorder="1"/>
    <xf numFmtId="0" fontId="13" fillId="0" borderId="0" xfId="0" applyFont="1" applyAlignment="1">
      <alignment horizontal="left"/>
    </xf>
    <xf numFmtId="0" fontId="12" fillId="0" borderId="0" xfId="0" quotePrefix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3" fontId="13" fillId="0" borderId="0" xfId="0" applyNumberFormat="1" applyFont="1" applyBorder="1"/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3" fontId="15" fillId="0" borderId="0" xfId="0" applyNumberFormat="1" applyFont="1" applyAlignment="1">
      <alignment horizontal="left"/>
    </xf>
    <xf numFmtId="0" fontId="17" fillId="0" borderId="0" xfId="0" applyFont="1"/>
    <xf numFmtId="3" fontId="17" fillId="0" borderId="0" xfId="0" applyNumberFormat="1" applyFont="1" applyBorder="1"/>
    <xf numFmtId="0" fontId="17" fillId="0" borderId="0" xfId="0" applyFont="1" applyBorder="1"/>
    <xf numFmtId="3" fontId="17" fillId="0" borderId="31" xfId="0" applyNumberFormat="1" applyFont="1" applyBorder="1"/>
    <xf numFmtId="0" fontId="17" fillId="0" borderId="32" xfId="0" applyFont="1" applyBorder="1"/>
    <xf numFmtId="3" fontId="17" fillId="0" borderId="32" xfId="0" applyNumberFormat="1" applyFont="1" applyBorder="1"/>
    <xf numFmtId="0" fontId="17" fillId="0" borderId="33" xfId="0" applyFont="1" applyBorder="1"/>
    <xf numFmtId="3" fontId="17" fillId="0" borderId="34" xfId="0" applyNumberFormat="1" applyFont="1" applyBorder="1"/>
    <xf numFmtId="0" fontId="17" fillId="0" borderId="35" xfId="0" applyFont="1" applyBorder="1"/>
    <xf numFmtId="3" fontId="13" fillId="0" borderId="34" xfId="0" applyNumberFormat="1" applyFont="1" applyBorder="1"/>
    <xf numFmtId="0" fontId="13" fillId="0" borderId="35" xfId="0" applyFont="1" applyBorder="1"/>
    <xf numFmtId="0" fontId="17" fillId="0" borderId="36" xfId="0" applyFont="1" applyBorder="1"/>
    <xf numFmtId="0" fontId="17" fillId="0" borderId="29" xfId="0" applyFont="1" applyBorder="1"/>
    <xf numFmtId="0" fontId="17" fillId="0" borderId="23" xfId="0" applyFont="1" applyBorder="1"/>
    <xf numFmtId="0" fontId="17" fillId="0" borderId="0" xfId="0" applyFont="1" applyBorder="1" applyAlignment="1">
      <alignment horizontal="left" indent="1"/>
    </xf>
    <xf numFmtId="0" fontId="13" fillId="0" borderId="0" xfId="0" applyFont="1" applyBorder="1" applyAlignment="1">
      <alignment horizontal="left" indent="1"/>
    </xf>
    <xf numFmtId="0" fontId="17" fillId="0" borderId="23" xfId="0" applyFont="1" applyBorder="1" applyAlignment="1">
      <alignment horizontal="center"/>
    </xf>
    <xf numFmtId="3" fontId="17" fillId="0" borderId="37" xfId="0" applyNumberFormat="1" applyFont="1" applyBorder="1"/>
    <xf numFmtId="0" fontId="17" fillId="0" borderId="38" xfId="0" applyFont="1" applyBorder="1"/>
    <xf numFmtId="3" fontId="17" fillId="0" borderId="38" xfId="0" applyNumberFormat="1" applyFont="1" applyBorder="1"/>
    <xf numFmtId="0" fontId="17" fillId="0" borderId="39" xfId="0" applyFont="1" applyBorder="1"/>
    <xf numFmtId="0" fontId="18" fillId="0" borderId="0" xfId="0" applyFont="1"/>
    <xf numFmtId="0" fontId="18" fillId="0" borderId="0" xfId="0" applyFont="1" applyBorder="1"/>
    <xf numFmtId="0" fontId="18" fillId="0" borderId="31" xfId="0" applyFont="1" applyBorder="1"/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17" fillId="0" borderId="0" xfId="0" quotePrefix="1" applyFont="1" applyBorder="1"/>
    <xf numFmtId="0" fontId="18" fillId="0" borderId="35" xfId="0" applyFont="1" applyBorder="1"/>
    <xf numFmtId="0" fontId="19" fillId="0" borderId="0" xfId="0" applyFont="1"/>
    <xf numFmtId="0" fontId="19" fillId="0" borderId="37" xfId="0" applyFont="1" applyBorder="1"/>
    <xf numFmtId="0" fontId="19" fillId="0" borderId="38" xfId="0" applyFont="1" applyBorder="1"/>
    <xf numFmtId="0" fontId="19" fillId="0" borderId="39" xfId="0" applyFont="1" applyBorder="1"/>
    <xf numFmtId="0" fontId="20" fillId="0" borderId="0" xfId="0" applyFont="1"/>
    <xf numFmtId="0" fontId="20" fillId="0" borderId="32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5" xfId="0" quotePrefix="1" applyNumberFormat="1" applyFont="1" applyBorder="1" applyAlignment="1">
      <alignment horizontal="left"/>
    </xf>
    <xf numFmtId="164" fontId="1" fillId="0" borderId="16" xfId="0" applyNumberFormat="1" applyFont="1" applyBorder="1" applyAlignment="1">
      <alignment horizontal="left"/>
    </xf>
    <xf numFmtId="164" fontId="1" fillId="0" borderId="9" xfId="0" applyNumberFormat="1" applyFont="1" applyBorder="1" applyAlignment="1">
      <alignment horizontal="left"/>
    </xf>
    <xf numFmtId="164" fontId="1" fillId="0" borderId="11" xfId="0" applyNumberFormat="1" applyFont="1" applyBorder="1" applyAlignment="1">
      <alignment horizontal="left"/>
    </xf>
    <xf numFmtId="164" fontId="1" fillId="0" borderId="12" xfId="0" applyNumberFormat="1" applyFont="1" applyBorder="1" applyAlignment="1">
      <alignment horizontal="left"/>
    </xf>
    <xf numFmtId="164" fontId="1" fillId="0" borderId="13" xfId="0" applyNumberFormat="1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164" fontId="1" fillId="0" borderId="9" xfId="0" quotePrefix="1" applyNumberFormat="1" applyFont="1" applyBorder="1" applyAlignment="1">
      <alignment horizontal="left"/>
    </xf>
    <xf numFmtId="0" fontId="5" fillId="0" borderId="3" xfId="0" applyFont="1" applyBorder="1" applyAlignment="1">
      <alignment horizontal="center" textRotation="90"/>
    </xf>
    <xf numFmtId="0" fontId="5" fillId="0" borderId="19" xfId="0" applyFont="1" applyBorder="1" applyAlignment="1">
      <alignment horizontal="center" textRotation="90"/>
    </xf>
    <xf numFmtId="0" fontId="5" fillId="0" borderId="6" xfId="0" applyFont="1" applyBorder="1" applyAlignment="1">
      <alignment horizontal="center" textRotation="90"/>
    </xf>
    <xf numFmtId="0" fontId="5" fillId="0" borderId="7" xfId="0" applyFont="1" applyBorder="1" applyAlignment="1">
      <alignment horizontal="center" textRotation="90"/>
    </xf>
    <xf numFmtId="0" fontId="4" fillId="0" borderId="22" xfId="0" applyFont="1" applyBorder="1" applyAlignment="1">
      <alignment horizontal="center" textRotation="90"/>
    </xf>
    <xf numFmtId="0" fontId="4" fillId="0" borderId="8" xfId="0" applyFont="1" applyBorder="1" applyAlignment="1">
      <alignment horizontal="center" textRotation="90"/>
    </xf>
    <xf numFmtId="1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textRotation="90"/>
    </xf>
    <xf numFmtId="0" fontId="5" fillId="0" borderId="0" xfId="0" applyFont="1" applyBorder="1" applyAlignment="1">
      <alignment horizontal="center" textRotation="90"/>
    </xf>
    <xf numFmtId="0" fontId="5" fillId="0" borderId="5" xfId="0" applyFont="1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0" fontId="1" fillId="0" borderId="2" xfId="0" applyFont="1" applyBorder="1" applyAlignment="1">
      <alignment horizontal="center"/>
    </xf>
    <xf numFmtId="0" fontId="5" fillId="0" borderId="22" xfId="0" applyFont="1" applyBorder="1" applyAlignment="1">
      <alignment horizontal="center" textRotation="90"/>
    </xf>
    <xf numFmtId="1" fontId="5" fillId="0" borderId="7" xfId="0" applyNumberFormat="1" applyFont="1" applyBorder="1" applyAlignment="1">
      <alignment horizontal="center" textRotation="90"/>
    </xf>
  </cellXfs>
  <cellStyles count="2">
    <cellStyle name="Normal" xfId="0" builtinId="0"/>
    <cellStyle name="Prosent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showGridLines="0" showZeros="0" tabSelected="1" workbookViewId="0"/>
  </sheetViews>
  <sheetFormatPr baseColWidth="10" defaultRowHeight="15.75" x14ac:dyDescent="0.25"/>
  <cols>
    <col min="1" max="1" width="3.7109375" style="1" customWidth="1"/>
    <col min="2" max="2" width="2.5703125" style="1" customWidth="1"/>
    <col min="3" max="3" width="26.5703125" style="1" customWidth="1"/>
    <col min="4" max="13" width="10.7109375" style="1" customWidth="1"/>
    <col min="14" max="16384" width="11.42578125" style="1"/>
  </cols>
  <sheetData>
    <row r="1" spans="1:9" x14ac:dyDescent="0.25">
      <c r="A1" s="1" t="s">
        <v>0</v>
      </c>
    </row>
    <row r="3" spans="1:9" x14ac:dyDescent="0.25">
      <c r="A3" s="24" t="s">
        <v>1</v>
      </c>
      <c r="B3" s="25"/>
      <c r="C3" s="3"/>
      <c r="D3" s="3"/>
      <c r="E3" s="3" t="s">
        <v>13</v>
      </c>
      <c r="F3" s="4" t="s">
        <v>14</v>
      </c>
    </row>
    <row r="4" spans="1:9" x14ac:dyDescent="0.25">
      <c r="A4" s="5" t="s">
        <v>2</v>
      </c>
      <c r="B4" s="6"/>
      <c r="C4" s="6"/>
      <c r="D4" s="6"/>
      <c r="E4" s="6" t="s">
        <v>15</v>
      </c>
      <c r="F4" s="7"/>
    </row>
    <row r="5" spans="1:9" x14ac:dyDescent="0.25">
      <c r="A5" s="2" t="s">
        <v>3</v>
      </c>
      <c r="B5" s="3"/>
      <c r="C5" s="3"/>
      <c r="D5" s="8" t="s">
        <v>9</v>
      </c>
      <c r="E5" s="9" t="s">
        <v>11</v>
      </c>
      <c r="F5" s="8" t="s">
        <v>9</v>
      </c>
    </row>
    <row r="6" spans="1:9" x14ac:dyDescent="0.25">
      <c r="A6" s="5"/>
      <c r="B6" s="6"/>
      <c r="C6" s="6"/>
      <c r="D6" s="10" t="s">
        <v>10</v>
      </c>
      <c r="E6" s="11"/>
      <c r="F6" s="10" t="s">
        <v>12</v>
      </c>
    </row>
    <row r="7" spans="1:9" x14ac:dyDescent="0.25">
      <c r="A7" s="13">
        <v>1</v>
      </c>
      <c r="B7" s="3" t="s">
        <v>4</v>
      </c>
      <c r="D7" s="31"/>
      <c r="E7" s="15">
        <v>88700</v>
      </c>
      <c r="F7" s="31"/>
    </row>
    <row r="8" spans="1:9" x14ac:dyDescent="0.25">
      <c r="A8" s="16">
        <v>2</v>
      </c>
      <c r="B8" s="17" t="s">
        <v>5</v>
      </c>
      <c r="C8" s="30"/>
      <c r="D8" s="32"/>
      <c r="E8" s="19">
        <v>26550</v>
      </c>
      <c r="F8" s="32"/>
    </row>
    <row r="9" spans="1:9" x14ac:dyDescent="0.25">
      <c r="A9" s="16">
        <v>3</v>
      </c>
      <c r="B9" s="17" t="s">
        <v>6</v>
      </c>
      <c r="C9" s="30"/>
      <c r="D9" s="32"/>
      <c r="E9" s="19">
        <v>62150</v>
      </c>
      <c r="F9" s="32"/>
      <c r="I9" s="12"/>
    </row>
    <row r="10" spans="1:9" x14ac:dyDescent="0.25">
      <c r="A10" s="16"/>
      <c r="B10" s="17"/>
      <c r="C10" s="30"/>
      <c r="D10" s="32"/>
      <c r="E10" s="19"/>
      <c r="F10" s="32"/>
    </row>
    <row r="11" spans="1:9" x14ac:dyDescent="0.25">
      <c r="A11" s="16">
        <v>4</v>
      </c>
      <c r="B11" s="17" t="s">
        <v>7</v>
      </c>
      <c r="C11" s="30"/>
      <c r="D11" s="32"/>
      <c r="E11" s="19">
        <v>12507</v>
      </c>
      <c r="F11" s="32"/>
    </row>
    <row r="12" spans="1:9" x14ac:dyDescent="0.25">
      <c r="A12" s="16">
        <v>5</v>
      </c>
      <c r="B12" s="17" t="s">
        <v>42</v>
      </c>
      <c r="C12" s="30"/>
      <c r="D12" s="32"/>
      <c r="E12" s="19">
        <v>9047</v>
      </c>
      <c r="F12" s="32"/>
    </row>
    <row r="13" spans="1:9" x14ac:dyDescent="0.25">
      <c r="A13" s="16">
        <v>6</v>
      </c>
      <c r="B13" s="17" t="s">
        <v>17</v>
      </c>
      <c r="C13" s="30"/>
      <c r="D13" s="32"/>
      <c r="E13" s="19">
        <v>1276</v>
      </c>
      <c r="F13" s="32"/>
    </row>
    <row r="14" spans="1:9" x14ac:dyDescent="0.25">
      <c r="A14" s="20"/>
      <c r="B14" s="26"/>
      <c r="C14" s="21"/>
      <c r="D14" s="33"/>
      <c r="E14" s="23"/>
      <c r="F14" s="33"/>
    </row>
    <row r="16" spans="1:9" x14ac:dyDescent="0.25">
      <c r="A16" s="1" t="s">
        <v>16</v>
      </c>
    </row>
    <row r="18" spans="1:13" x14ac:dyDescent="0.25">
      <c r="A18" s="251" t="s">
        <v>20</v>
      </c>
      <c r="B18" s="252"/>
      <c r="C18" s="3" t="s">
        <v>3</v>
      </c>
      <c r="D18" s="8">
        <v>1950</v>
      </c>
      <c r="E18" s="8">
        <v>2380</v>
      </c>
      <c r="F18" s="8">
        <v>2600</v>
      </c>
      <c r="G18" s="8">
        <v>2770</v>
      </c>
      <c r="H18" s="8">
        <v>2780</v>
      </c>
      <c r="I18" s="8">
        <v>2940</v>
      </c>
      <c r="J18" s="8">
        <v>5000</v>
      </c>
      <c r="K18" s="8">
        <v>5100</v>
      </c>
      <c r="L18" s="8">
        <v>5400</v>
      </c>
      <c r="M18" s="8" t="s">
        <v>18</v>
      </c>
    </row>
    <row r="19" spans="1:13" x14ac:dyDescent="0.25">
      <c r="A19" s="28"/>
      <c r="B19" s="29"/>
      <c r="C19" s="27"/>
      <c r="D19" s="42" t="s">
        <v>24</v>
      </c>
      <c r="E19" s="42" t="s">
        <v>26</v>
      </c>
      <c r="F19" s="42" t="s">
        <v>28</v>
      </c>
      <c r="G19" s="42" t="s">
        <v>28</v>
      </c>
      <c r="H19" s="42" t="s">
        <v>32</v>
      </c>
      <c r="I19" s="42" t="s">
        <v>41</v>
      </c>
      <c r="J19" s="42" t="s">
        <v>33</v>
      </c>
      <c r="K19" s="42" t="s">
        <v>34</v>
      </c>
      <c r="L19" s="42" t="s">
        <v>36</v>
      </c>
      <c r="M19" s="42"/>
    </row>
    <row r="20" spans="1:13" x14ac:dyDescent="0.25">
      <c r="A20" s="28"/>
      <c r="B20" s="29"/>
      <c r="C20" s="27"/>
      <c r="D20" s="42" t="s">
        <v>25</v>
      </c>
      <c r="E20" s="42" t="s">
        <v>27</v>
      </c>
      <c r="F20" s="42" t="s">
        <v>29</v>
      </c>
      <c r="G20" s="42" t="s">
        <v>30</v>
      </c>
      <c r="H20" s="42" t="s">
        <v>38</v>
      </c>
      <c r="I20" s="42" t="s">
        <v>19</v>
      </c>
      <c r="J20" s="42"/>
      <c r="K20" s="42" t="s">
        <v>35</v>
      </c>
      <c r="L20" s="42" t="s">
        <v>37</v>
      </c>
      <c r="M20" s="42"/>
    </row>
    <row r="21" spans="1:13" x14ac:dyDescent="0.25">
      <c r="A21" s="5"/>
      <c r="B21" s="7"/>
      <c r="C21" s="6"/>
      <c r="D21" s="10"/>
      <c r="E21" s="10"/>
      <c r="F21" s="10"/>
      <c r="G21" s="10" t="s">
        <v>31</v>
      </c>
      <c r="H21" s="10" t="s">
        <v>39</v>
      </c>
      <c r="I21" s="10"/>
      <c r="J21" s="10"/>
      <c r="K21" s="10"/>
      <c r="L21" s="10" t="s">
        <v>31</v>
      </c>
      <c r="M21" s="10"/>
    </row>
    <row r="22" spans="1:13" x14ac:dyDescent="0.25">
      <c r="A22" s="255" t="s">
        <v>21</v>
      </c>
      <c r="B22" s="256"/>
      <c r="C22" s="14"/>
      <c r="D22" s="38"/>
      <c r="E22" s="39"/>
      <c r="F22" s="39"/>
      <c r="G22" s="39"/>
      <c r="H22" s="39"/>
      <c r="I22" s="39"/>
      <c r="J22" s="39"/>
      <c r="K22" s="39"/>
      <c r="L22" s="39"/>
      <c r="M22" s="34">
        <f>SUM(D22:L22)</f>
        <v>0</v>
      </c>
    </row>
    <row r="23" spans="1:13" x14ac:dyDescent="0.25">
      <c r="A23" s="257" t="s">
        <v>21</v>
      </c>
      <c r="B23" s="258"/>
      <c r="C23" s="18"/>
      <c r="D23" s="35"/>
      <c r="E23" s="40"/>
      <c r="F23" s="40"/>
      <c r="G23" s="40"/>
      <c r="H23" s="40"/>
      <c r="I23" s="40"/>
      <c r="J23" s="40"/>
      <c r="K23" s="40"/>
      <c r="L23" s="40"/>
      <c r="M23" s="38">
        <f>SUM(D23:L23)</f>
        <v>0</v>
      </c>
    </row>
    <row r="24" spans="1:13" x14ac:dyDescent="0.25">
      <c r="A24" s="257" t="s">
        <v>21</v>
      </c>
      <c r="B24" s="258"/>
      <c r="C24" s="18"/>
      <c r="D24" s="35"/>
      <c r="E24" s="40"/>
      <c r="F24" s="40"/>
      <c r="G24" s="40"/>
      <c r="H24" s="40"/>
      <c r="I24" s="40"/>
      <c r="J24" s="40"/>
      <c r="K24" s="40"/>
      <c r="L24" s="40"/>
      <c r="M24" s="38">
        <f>SUM(D24:L24)</f>
        <v>0</v>
      </c>
    </row>
    <row r="25" spans="1:13" x14ac:dyDescent="0.25">
      <c r="A25" s="257" t="s">
        <v>21</v>
      </c>
      <c r="B25" s="258"/>
      <c r="C25" s="18"/>
      <c r="D25" s="35"/>
      <c r="E25" s="40"/>
      <c r="F25" s="40"/>
      <c r="G25" s="40"/>
      <c r="H25" s="40"/>
      <c r="I25" s="40"/>
      <c r="J25" s="40"/>
      <c r="K25" s="40"/>
      <c r="L25" s="40"/>
      <c r="M25" s="38">
        <f>SUM(D25:L25)</f>
        <v>0</v>
      </c>
    </row>
    <row r="26" spans="1:13" x14ac:dyDescent="0.25">
      <c r="A26" s="253" t="s">
        <v>22</v>
      </c>
      <c r="B26" s="254"/>
      <c r="C26" s="22"/>
      <c r="D26" s="36"/>
      <c r="E26" s="41"/>
      <c r="F26" s="41"/>
      <c r="G26" s="41"/>
      <c r="H26" s="41"/>
      <c r="I26" s="41"/>
      <c r="J26" s="41"/>
      <c r="K26" s="41"/>
      <c r="L26" s="41"/>
      <c r="M26" s="43">
        <f>SUM(D26:L26)</f>
        <v>0</v>
      </c>
    </row>
    <row r="28" spans="1:13" x14ac:dyDescent="0.25">
      <c r="A28" s="1" t="s">
        <v>23</v>
      </c>
      <c r="C28" s="1" t="s">
        <v>40</v>
      </c>
      <c r="G28" s="37"/>
      <c r="H28" s="44"/>
    </row>
  </sheetData>
  <mergeCells count="6">
    <mergeCell ref="A18:B18"/>
    <mergeCell ref="A26:B26"/>
    <mergeCell ref="A22:B22"/>
    <mergeCell ref="A23:B23"/>
    <mergeCell ref="A24:B24"/>
    <mergeCell ref="A25:B25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Header>&amp;COppgave 9.1 – Fortegnskontoer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8"/>
  <sheetViews>
    <sheetView showGridLines="0" showZeros="0" workbookViewId="0"/>
  </sheetViews>
  <sheetFormatPr baseColWidth="10" defaultRowHeight="15.75" x14ac:dyDescent="0.25"/>
  <cols>
    <col min="1" max="1" width="3.7109375" style="1" customWidth="1"/>
    <col min="2" max="2" width="2.5703125" style="1" customWidth="1"/>
    <col min="3" max="3" width="26.5703125" style="1" customWidth="1"/>
    <col min="4" max="14" width="11.28515625" style="1" customWidth="1"/>
    <col min="15" max="16384" width="11.42578125" style="1"/>
  </cols>
  <sheetData>
    <row r="1" spans="1:9" x14ac:dyDescent="0.25">
      <c r="A1" s="1" t="s">
        <v>0</v>
      </c>
    </row>
    <row r="2" spans="1:9" x14ac:dyDescent="0.25">
      <c r="A2" s="2"/>
      <c r="B2" s="3" t="s">
        <v>43</v>
      </c>
      <c r="C2" s="3"/>
      <c r="D2" s="3"/>
      <c r="E2" s="3"/>
      <c r="F2" s="3"/>
      <c r="G2" s="3" t="s">
        <v>44</v>
      </c>
      <c r="H2" s="3"/>
      <c r="I2" s="4"/>
    </row>
    <row r="3" spans="1:9" x14ac:dyDescent="0.25">
      <c r="A3" s="28"/>
      <c r="B3" s="27" t="s">
        <v>45</v>
      </c>
      <c r="C3" s="27"/>
      <c r="D3" s="27"/>
      <c r="E3" s="27"/>
      <c r="F3" s="27"/>
      <c r="G3" s="27"/>
      <c r="H3" s="27"/>
      <c r="I3" s="29"/>
    </row>
    <row r="4" spans="1:9" x14ac:dyDescent="0.25">
      <c r="A4" s="28"/>
      <c r="B4" s="27"/>
      <c r="C4" s="27"/>
      <c r="D4" s="27"/>
      <c r="E4" s="27"/>
      <c r="F4" s="27"/>
      <c r="G4" s="27"/>
      <c r="H4" s="27"/>
      <c r="I4" s="29"/>
    </row>
    <row r="5" spans="1:9" x14ac:dyDescent="0.25">
      <c r="A5" s="5"/>
      <c r="B5" s="6" t="s">
        <v>46</v>
      </c>
      <c r="C5" s="6"/>
      <c r="D5" s="6"/>
      <c r="E5" s="6"/>
      <c r="F5" s="6"/>
      <c r="G5" s="6"/>
      <c r="H5" s="6"/>
      <c r="I5" s="7"/>
    </row>
    <row r="6" spans="1:9" x14ac:dyDescent="0.25">
      <c r="A6" s="45"/>
      <c r="B6" s="2"/>
      <c r="C6" s="4"/>
      <c r="D6" s="259" t="s">
        <v>47</v>
      </c>
      <c r="E6" s="259"/>
      <c r="F6" s="259"/>
      <c r="G6" s="259"/>
      <c r="H6" s="259" t="s">
        <v>48</v>
      </c>
      <c r="I6" s="259"/>
    </row>
    <row r="7" spans="1:9" x14ac:dyDescent="0.25">
      <c r="A7" s="46"/>
      <c r="B7" s="5" t="s">
        <v>49</v>
      </c>
      <c r="C7" s="7"/>
      <c r="D7" s="47" t="s">
        <v>50</v>
      </c>
      <c r="E7" s="47" t="s">
        <v>51</v>
      </c>
      <c r="F7" s="47" t="s">
        <v>52</v>
      </c>
      <c r="G7" s="48" t="s">
        <v>11</v>
      </c>
      <c r="H7" s="47" t="s">
        <v>50</v>
      </c>
      <c r="I7" s="47" t="s">
        <v>11</v>
      </c>
    </row>
    <row r="8" spans="1:9" x14ac:dyDescent="0.25">
      <c r="A8" s="45">
        <v>1</v>
      </c>
      <c r="B8" s="3" t="s">
        <v>53</v>
      </c>
      <c r="C8" s="3"/>
      <c r="D8" s="45"/>
      <c r="E8" s="45"/>
      <c r="F8" s="45"/>
      <c r="G8" s="49"/>
      <c r="H8" s="45"/>
      <c r="I8" s="45"/>
    </row>
    <row r="9" spans="1:9" x14ac:dyDescent="0.25">
      <c r="A9" s="50">
        <v>11</v>
      </c>
      <c r="B9" s="27" t="s">
        <v>54</v>
      </c>
      <c r="C9" s="27"/>
      <c r="D9" s="50"/>
      <c r="E9" s="50"/>
      <c r="F9" s="50"/>
      <c r="G9" s="43"/>
      <c r="H9" s="50"/>
      <c r="I9" s="50"/>
    </row>
    <row r="10" spans="1:9" x14ac:dyDescent="0.25">
      <c r="A10" s="50"/>
      <c r="B10" s="27" t="s">
        <v>4</v>
      </c>
      <c r="C10" s="27"/>
      <c r="D10" s="50"/>
      <c r="E10" s="50"/>
      <c r="F10" s="50"/>
      <c r="G10" s="51"/>
      <c r="H10" s="50"/>
      <c r="I10" s="50"/>
    </row>
    <row r="11" spans="1:9" x14ac:dyDescent="0.25">
      <c r="A11" s="50">
        <v>50</v>
      </c>
      <c r="B11" s="27" t="s">
        <v>55</v>
      </c>
      <c r="C11" s="27"/>
      <c r="D11" s="50"/>
      <c r="E11" s="50"/>
      <c r="F11" s="50"/>
      <c r="G11" s="51"/>
      <c r="H11" s="50"/>
      <c r="I11" s="50"/>
    </row>
    <row r="12" spans="1:9" x14ac:dyDescent="0.25">
      <c r="A12" s="50"/>
      <c r="B12" s="27" t="s">
        <v>56</v>
      </c>
      <c r="C12" s="27"/>
      <c r="D12" s="50"/>
      <c r="E12" s="50"/>
      <c r="F12" s="50"/>
      <c r="G12" s="43"/>
      <c r="H12" s="50"/>
      <c r="I12" s="50"/>
    </row>
    <row r="13" spans="1:9" x14ac:dyDescent="0.25">
      <c r="A13" s="50"/>
      <c r="B13" s="52" t="s">
        <v>57</v>
      </c>
      <c r="C13" s="27"/>
      <c r="D13" s="50"/>
      <c r="E13" s="50"/>
      <c r="F13" s="50"/>
      <c r="G13" s="53"/>
      <c r="H13" s="50"/>
      <c r="I13" s="50"/>
    </row>
    <row r="14" spans="1:9" x14ac:dyDescent="0.25">
      <c r="A14" s="54"/>
      <c r="B14" s="55"/>
      <c r="C14" s="55"/>
      <c r="D14" s="54"/>
      <c r="E14" s="54"/>
      <c r="F14" s="54"/>
      <c r="G14" s="56"/>
      <c r="H14" s="54"/>
      <c r="I14" s="54"/>
    </row>
    <row r="15" spans="1:9" x14ac:dyDescent="0.25">
      <c r="A15" s="50"/>
      <c r="B15" s="27" t="s">
        <v>58</v>
      </c>
      <c r="C15" s="27"/>
      <c r="D15" s="50"/>
      <c r="E15" s="50"/>
      <c r="F15" s="50"/>
      <c r="G15" s="51"/>
      <c r="H15" s="50"/>
      <c r="I15" s="50"/>
    </row>
    <row r="16" spans="1:9" x14ac:dyDescent="0.25">
      <c r="A16" s="46"/>
      <c r="B16" s="6" t="s">
        <v>59</v>
      </c>
      <c r="C16" s="6"/>
      <c r="D16" s="46"/>
      <c r="E16" s="46"/>
      <c r="F16" s="46"/>
      <c r="G16" s="43"/>
      <c r="H16" s="46"/>
      <c r="I16" s="46"/>
    </row>
    <row r="30" spans="1:6" x14ac:dyDescent="0.25">
      <c r="A30" s="1" t="s">
        <v>60</v>
      </c>
    </row>
    <row r="31" spans="1:6" x14ac:dyDescent="0.25">
      <c r="A31" s="24" t="s">
        <v>1</v>
      </c>
      <c r="B31" s="25"/>
      <c r="C31" s="3"/>
      <c r="D31" s="3"/>
      <c r="E31" s="3" t="s">
        <v>13</v>
      </c>
      <c r="F31" s="4" t="s">
        <v>61</v>
      </c>
    </row>
    <row r="32" spans="1:6" x14ac:dyDescent="0.25">
      <c r="A32" s="5" t="s">
        <v>45</v>
      </c>
      <c r="B32" s="6"/>
      <c r="C32" s="6"/>
      <c r="D32" s="6"/>
      <c r="E32" s="6" t="s">
        <v>15</v>
      </c>
      <c r="F32" s="7"/>
    </row>
    <row r="33" spans="1:14" x14ac:dyDescent="0.25">
      <c r="A33" s="2" t="s">
        <v>3</v>
      </c>
      <c r="B33" s="3"/>
      <c r="C33" s="3"/>
      <c r="D33" s="8" t="s">
        <v>9</v>
      </c>
      <c r="E33" s="9" t="s">
        <v>11</v>
      </c>
      <c r="F33" s="8" t="s">
        <v>9</v>
      </c>
    </row>
    <row r="34" spans="1:14" x14ac:dyDescent="0.25">
      <c r="A34" s="5"/>
      <c r="B34" s="6"/>
      <c r="C34" s="6"/>
      <c r="D34" s="10" t="s">
        <v>10</v>
      </c>
      <c r="E34" s="11"/>
      <c r="F34" s="10" t="s">
        <v>12</v>
      </c>
    </row>
    <row r="35" spans="1:14" x14ac:dyDescent="0.25">
      <c r="A35" s="13">
        <v>1</v>
      </c>
      <c r="B35" s="3" t="s">
        <v>4</v>
      </c>
      <c r="D35" s="31"/>
      <c r="E35" s="15">
        <v>243200</v>
      </c>
      <c r="F35" s="31"/>
    </row>
    <row r="36" spans="1:14" x14ac:dyDescent="0.25">
      <c r="A36" s="16">
        <v>2</v>
      </c>
      <c r="B36" s="17" t="s">
        <v>5</v>
      </c>
      <c r="C36" s="30"/>
      <c r="D36" s="32"/>
      <c r="E36" s="19">
        <v>78196</v>
      </c>
      <c r="F36" s="32"/>
    </row>
    <row r="37" spans="1:14" x14ac:dyDescent="0.25">
      <c r="A37" s="16">
        <v>3</v>
      </c>
      <c r="B37" s="17" t="s">
        <v>56</v>
      </c>
      <c r="C37" s="30"/>
      <c r="D37" s="32"/>
      <c r="E37" s="19">
        <v>5000</v>
      </c>
      <c r="F37" s="32"/>
      <c r="H37" s="12"/>
    </row>
    <row r="38" spans="1:14" x14ac:dyDescent="0.25">
      <c r="A38" s="16">
        <v>4</v>
      </c>
      <c r="B38" s="17" t="s">
        <v>62</v>
      </c>
      <c r="C38" s="30"/>
      <c r="D38" s="32"/>
      <c r="E38" s="19">
        <v>160004</v>
      </c>
      <c r="F38" s="32"/>
      <c r="H38" s="12"/>
    </row>
    <row r="39" spans="1:14" x14ac:dyDescent="0.25">
      <c r="A39" s="16"/>
      <c r="B39" s="17"/>
      <c r="C39" s="30"/>
      <c r="D39" s="32"/>
      <c r="E39" s="19"/>
      <c r="F39" s="32"/>
    </row>
    <row r="40" spans="1:14" x14ac:dyDescent="0.25">
      <c r="A40" s="16">
        <v>5</v>
      </c>
      <c r="B40" s="17" t="s">
        <v>7</v>
      </c>
      <c r="C40" s="30"/>
      <c r="D40" s="32"/>
      <c r="E40" s="19">
        <v>12403</v>
      </c>
      <c r="F40" s="32"/>
      <c r="I40" s="57"/>
    </row>
    <row r="41" spans="1:14" x14ac:dyDescent="0.25">
      <c r="A41" s="16">
        <v>6</v>
      </c>
      <c r="B41" s="17" t="s">
        <v>42</v>
      </c>
      <c r="C41" s="30"/>
      <c r="D41" s="32"/>
      <c r="E41" s="19">
        <v>24806</v>
      </c>
      <c r="F41" s="32"/>
    </row>
    <row r="42" spans="1:14" x14ac:dyDescent="0.25">
      <c r="A42" s="16">
        <v>7</v>
      </c>
      <c r="B42" s="17" t="s">
        <v>17</v>
      </c>
      <c r="C42" s="30"/>
      <c r="D42" s="32"/>
      <c r="E42" s="19">
        <v>1265</v>
      </c>
      <c r="F42" s="32"/>
    </row>
    <row r="43" spans="1:14" x14ac:dyDescent="0.25">
      <c r="A43" s="20"/>
      <c r="B43" s="26"/>
      <c r="C43" s="21"/>
      <c r="D43" s="33"/>
      <c r="E43" s="23"/>
      <c r="F43" s="33"/>
    </row>
    <row r="45" spans="1:14" x14ac:dyDescent="0.25">
      <c r="A45" s="1" t="s">
        <v>63</v>
      </c>
    </row>
    <row r="46" spans="1:14" x14ac:dyDescent="0.25">
      <c r="A46" s="251" t="s">
        <v>20</v>
      </c>
      <c r="B46" s="252"/>
      <c r="C46" s="3" t="s">
        <v>3</v>
      </c>
      <c r="D46" s="8">
        <v>1570</v>
      </c>
      <c r="E46" s="8">
        <v>1950</v>
      </c>
      <c r="F46" s="8">
        <v>2380</v>
      </c>
      <c r="G46" s="8">
        <v>2600</v>
      </c>
      <c r="H46" s="8">
        <v>2770</v>
      </c>
      <c r="I46" s="8">
        <v>2780</v>
      </c>
      <c r="J46" s="8">
        <v>2940</v>
      </c>
      <c r="K46" s="8">
        <v>5000</v>
      </c>
      <c r="L46" s="8">
        <v>5100</v>
      </c>
      <c r="M46" s="8">
        <v>5400</v>
      </c>
      <c r="N46" s="8" t="s">
        <v>18</v>
      </c>
    </row>
    <row r="47" spans="1:14" x14ac:dyDescent="0.25">
      <c r="A47" s="28"/>
      <c r="B47" s="29"/>
      <c r="C47" s="27"/>
      <c r="D47" s="42" t="s">
        <v>64</v>
      </c>
      <c r="E47" s="42" t="s">
        <v>65</v>
      </c>
      <c r="F47" s="42" t="s">
        <v>26</v>
      </c>
      <c r="G47" s="42" t="s">
        <v>28</v>
      </c>
      <c r="H47" s="42" t="s">
        <v>28</v>
      </c>
      <c r="I47" s="42" t="s">
        <v>32</v>
      </c>
      <c r="J47" s="42" t="s">
        <v>41</v>
      </c>
      <c r="K47" s="42" t="s">
        <v>33</v>
      </c>
      <c r="L47" s="42" t="s">
        <v>66</v>
      </c>
      <c r="M47" s="42" t="s">
        <v>36</v>
      </c>
      <c r="N47" s="42"/>
    </row>
    <row r="48" spans="1:14" x14ac:dyDescent="0.25">
      <c r="A48" s="28"/>
      <c r="B48" s="29"/>
      <c r="C48" s="27"/>
      <c r="D48" s="42" t="s">
        <v>67</v>
      </c>
      <c r="E48" s="42" t="s">
        <v>25</v>
      </c>
      <c r="F48" s="42" t="s">
        <v>27</v>
      </c>
      <c r="G48" s="42" t="s">
        <v>29</v>
      </c>
      <c r="H48" s="42" t="s">
        <v>30</v>
      </c>
      <c r="I48" s="42" t="s">
        <v>30</v>
      </c>
      <c r="J48" s="42" t="s">
        <v>19</v>
      </c>
      <c r="K48" s="42"/>
      <c r="L48" s="42"/>
      <c r="M48" s="42" t="s">
        <v>39</v>
      </c>
      <c r="N48" s="42"/>
    </row>
    <row r="49" spans="1:14" x14ac:dyDescent="0.25">
      <c r="A49" s="5"/>
      <c r="B49" s="7"/>
      <c r="C49" s="6"/>
      <c r="D49" s="10"/>
      <c r="E49" s="10"/>
      <c r="F49" s="10"/>
      <c r="G49" s="10"/>
      <c r="H49" s="10" t="s">
        <v>31</v>
      </c>
      <c r="I49" s="10" t="s">
        <v>31</v>
      </c>
      <c r="J49" s="10"/>
      <c r="K49" s="10"/>
      <c r="L49" s="10"/>
      <c r="M49" s="10"/>
      <c r="N49" s="10"/>
    </row>
    <row r="50" spans="1:14" x14ac:dyDescent="0.25">
      <c r="A50" s="260">
        <v>40071</v>
      </c>
      <c r="B50" s="256"/>
      <c r="C50" s="14" t="s">
        <v>68</v>
      </c>
      <c r="D50" s="38"/>
      <c r="E50" s="39"/>
      <c r="F50" s="39"/>
      <c r="G50" s="39"/>
      <c r="H50" s="39"/>
      <c r="I50" s="39"/>
      <c r="J50" s="39"/>
      <c r="K50" s="39"/>
      <c r="L50" s="39"/>
      <c r="M50" s="39"/>
      <c r="N50" s="58">
        <f t="shared" ref="N50:N55" si="0">SUM(D50:M50)</f>
        <v>0</v>
      </c>
    </row>
    <row r="51" spans="1:14" x14ac:dyDescent="0.25">
      <c r="A51" s="59" t="s">
        <v>69</v>
      </c>
      <c r="B51" s="60"/>
      <c r="C51" s="61" t="s">
        <v>70</v>
      </c>
      <c r="D51" s="38"/>
      <c r="E51" s="39"/>
      <c r="F51" s="39"/>
      <c r="G51" s="39"/>
      <c r="H51" s="39"/>
      <c r="I51" s="39"/>
      <c r="J51" s="39"/>
      <c r="K51" s="39"/>
      <c r="L51" s="39"/>
      <c r="M51" s="39"/>
      <c r="N51" s="39">
        <f t="shared" si="0"/>
        <v>0</v>
      </c>
    </row>
    <row r="52" spans="1:14" x14ac:dyDescent="0.25">
      <c r="A52" s="257" t="s">
        <v>69</v>
      </c>
      <c r="B52" s="258"/>
      <c r="C52" s="18" t="s">
        <v>7</v>
      </c>
      <c r="D52" s="35"/>
      <c r="E52" s="40"/>
      <c r="F52" s="40"/>
      <c r="G52" s="40"/>
      <c r="H52" s="40"/>
      <c r="I52" s="40"/>
      <c r="J52" s="40"/>
      <c r="K52" s="40"/>
      <c r="L52" s="40"/>
      <c r="M52" s="40"/>
      <c r="N52" s="39">
        <f t="shared" si="0"/>
        <v>0</v>
      </c>
    </row>
    <row r="53" spans="1:14" x14ac:dyDescent="0.25">
      <c r="A53" s="257" t="s">
        <v>69</v>
      </c>
      <c r="B53" s="258"/>
      <c r="C53" s="18" t="s">
        <v>8</v>
      </c>
      <c r="D53" s="35"/>
      <c r="E53" s="40"/>
      <c r="F53" s="40"/>
      <c r="G53" s="40"/>
      <c r="H53" s="40"/>
      <c r="I53" s="40"/>
      <c r="J53" s="40"/>
      <c r="K53" s="40"/>
      <c r="L53" s="40"/>
      <c r="M53" s="40"/>
      <c r="N53" s="39">
        <f t="shared" si="0"/>
        <v>0</v>
      </c>
    </row>
    <row r="54" spans="1:14" x14ac:dyDescent="0.25">
      <c r="A54" s="257" t="s">
        <v>69</v>
      </c>
      <c r="B54" s="258"/>
      <c r="C54" s="18" t="s">
        <v>71</v>
      </c>
      <c r="D54" s="35"/>
      <c r="E54" s="40"/>
      <c r="F54" s="40"/>
      <c r="G54" s="40"/>
      <c r="H54" s="40"/>
      <c r="I54" s="40"/>
      <c r="J54" s="40"/>
      <c r="K54" s="40"/>
      <c r="L54" s="40"/>
      <c r="M54" s="40"/>
      <c r="N54" s="39">
        <f t="shared" si="0"/>
        <v>0</v>
      </c>
    </row>
    <row r="55" spans="1:14" x14ac:dyDescent="0.25">
      <c r="A55" s="253" t="s">
        <v>69</v>
      </c>
      <c r="B55" s="254"/>
      <c r="C55" s="22" t="s">
        <v>72</v>
      </c>
      <c r="D55" s="36"/>
      <c r="E55" s="41"/>
      <c r="F55" s="41"/>
      <c r="G55" s="41"/>
      <c r="H55" s="41"/>
      <c r="I55" s="41"/>
      <c r="J55" s="41"/>
      <c r="K55" s="41"/>
      <c r="L55" s="41"/>
      <c r="M55" s="41"/>
      <c r="N55" s="62">
        <f t="shared" si="0"/>
        <v>0</v>
      </c>
    </row>
    <row r="57" spans="1:14" x14ac:dyDescent="0.25">
      <c r="I57" s="44"/>
    </row>
    <row r="58" spans="1:14" x14ac:dyDescent="0.25">
      <c r="I58" s="27"/>
    </row>
  </sheetData>
  <mergeCells count="8">
    <mergeCell ref="A54:B54"/>
    <mergeCell ref="A55:B55"/>
    <mergeCell ref="D6:G6"/>
    <mergeCell ref="H6:I6"/>
    <mergeCell ref="A46:B46"/>
    <mergeCell ref="A50:B50"/>
    <mergeCell ref="A52:B52"/>
    <mergeCell ref="A53:B53"/>
  </mergeCells>
  <pageMargins left="0.78740157480314965" right="0.78740157480314965" top="0.98425196850393704" bottom="0.98425196850393704" header="0.51181102362204722" footer="0.51181102362204722"/>
  <pageSetup paperSize="9" pageOrder="overThenDown" orientation="landscape" r:id="rId1"/>
  <headerFooter alignWithMargins="0">
    <oddHeader>&amp;COppgave 9.2 – Fortegnskontoer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E27"/>
  <sheetViews>
    <sheetView showGridLines="0" showZeros="0" workbookViewId="0"/>
  </sheetViews>
  <sheetFormatPr baseColWidth="10" defaultRowHeight="15.75" x14ac:dyDescent="0.25"/>
  <cols>
    <col min="1" max="1" width="6.7109375" style="1" bestFit="1" customWidth="1"/>
    <col min="2" max="2" width="17" style="1" bestFit="1" customWidth="1"/>
    <col min="3" max="3" width="4.42578125" style="1" bestFit="1" customWidth="1"/>
    <col min="4" max="13" width="10.7109375" style="1" customWidth="1"/>
    <col min="14" max="14" width="4.42578125" style="1" bestFit="1" customWidth="1"/>
    <col min="15" max="26" width="10.7109375" style="1" customWidth="1"/>
    <col min="27" max="27" width="4.42578125" style="1" customWidth="1"/>
    <col min="28" max="30" width="10.7109375" style="1" customWidth="1"/>
    <col min="31" max="31" width="9.5703125" style="1" customWidth="1"/>
    <col min="32" max="16384" width="11.42578125" style="1"/>
  </cols>
  <sheetData>
    <row r="2" spans="1:31" x14ac:dyDescent="0.25">
      <c r="A2" s="63" t="s">
        <v>73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ht="15.75" customHeight="1" x14ac:dyDescent="0.25">
      <c r="A3" s="64" t="s">
        <v>20</v>
      </c>
      <c r="B3" s="45" t="s">
        <v>3</v>
      </c>
      <c r="C3" s="261" t="s">
        <v>74</v>
      </c>
      <c r="D3" s="8">
        <v>1230</v>
      </c>
      <c r="E3" s="8">
        <v>1250</v>
      </c>
      <c r="F3" s="8">
        <v>1460</v>
      </c>
      <c r="G3" s="8">
        <v>10000</v>
      </c>
      <c r="H3" s="8">
        <v>1570</v>
      </c>
      <c r="I3" s="8">
        <v>1900</v>
      </c>
      <c r="J3" s="8">
        <v>1950</v>
      </c>
      <c r="K3" s="8">
        <v>2050</v>
      </c>
      <c r="L3" s="8">
        <v>2060</v>
      </c>
      <c r="M3" s="8">
        <v>2380</v>
      </c>
      <c r="N3" s="264" t="s">
        <v>74</v>
      </c>
      <c r="O3" s="8">
        <v>20000</v>
      </c>
      <c r="P3" s="8">
        <v>20001</v>
      </c>
      <c r="Q3" s="8">
        <v>2600</v>
      </c>
      <c r="R3" s="8">
        <v>2700</v>
      </c>
      <c r="S3" s="8">
        <v>2710</v>
      </c>
      <c r="T3" s="8">
        <v>2740</v>
      </c>
      <c r="U3" s="8">
        <v>2770</v>
      </c>
      <c r="V3" s="8">
        <v>2780</v>
      </c>
      <c r="W3" s="8">
        <v>2940</v>
      </c>
      <c r="X3" s="8">
        <v>3100</v>
      </c>
      <c r="Y3" s="8">
        <v>4300</v>
      </c>
      <c r="Z3" s="8">
        <v>5000</v>
      </c>
      <c r="AA3" s="264" t="s">
        <v>74</v>
      </c>
      <c r="AB3" s="8">
        <v>5100</v>
      </c>
      <c r="AC3" s="8">
        <v>5400</v>
      </c>
      <c r="AD3" s="8">
        <v>7790</v>
      </c>
      <c r="AE3" s="8"/>
    </row>
    <row r="4" spans="1:31" x14ac:dyDescent="0.25">
      <c r="A4" s="65"/>
      <c r="B4" s="66"/>
      <c r="C4" s="262"/>
      <c r="D4" s="42" t="s">
        <v>75</v>
      </c>
      <c r="E4" s="42" t="s">
        <v>76</v>
      </c>
      <c r="F4" s="42" t="s">
        <v>75</v>
      </c>
      <c r="G4" s="42" t="s">
        <v>77</v>
      </c>
      <c r="H4" s="42" t="s">
        <v>56</v>
      </c>
      <c r="I4" s="42" t="s">
        <v>78</v>
      </c>
      <c r="J4" s="42" t="s">
        <v>24</v>
      </c>
      <c r="K4" s="42" t="s">
        <v>79</v>
      </c>
      <c r="L4" s="42" t="s">
        <v>80</v>
      </c>
      <c r="M4" s="42" t="s">
        <v>26</v>
      </c>
      <c r="N4" s="265"/>
      <c r="O4" s="42" t="s">
        <v>81</v>
      </c>
      <c r="P4" s="42" t="s">
        <v>82</v>
      </c>
      <c r="Q4" s="42" t="s">
        <v>83</v>
      </c>
      <c r="R4" s="42" t="s">
        <v>84</v>
      </c>
      <c r="S4" s="42" t="s">
        <v>85</v>
      </c>
      <c r="T4" s="42" t="s">
        <v>86</v>
      </c>
      <c r="U4" s="42" t="s">
        <v>28</v>
      </c>
      <c r="V4" s="42" t="s">
        <v>87</v>
      </c>
      <c r="W4" s="42" t="s">
        <v>32</v>
      </c>
      <c r="X4" s="42" t="s">
        <v>88</v>
      </c>
      <c r="Y4" s="42" t="s">
        <v>89</v>
      </c>
      <c r="Z4" s="42" t="s">
        <v>33</v>
      </c>
      <c r="AA4" s="265"/>
      <c r="AB4" s="42" t="s">
        <v>66</v>
      </c>
      <c r="AC4" s="42" t="s">
        <v>90</v>
      </c>
      <c r="AD4" s="42" t="s">
        <v>91</v>
      </c>
      <c r="AE4" s="42"/>
    </row>
    <row r="5" spans="1:31" x14ac:dyDescent="0.25">
      <c r="A5" s="5"/>
      <c r="B5" s="46"/>
      <c r="C5" s="263"/>
      <c r="D5" s="67" t="s">
        <v>92</v>
      </c>
      <c r="E5" s="67"/>
      <c r="F5" s="67" t="s">
        <v>93</v>
      </c>
      <c r="G5" s="67" t="s">
        <v>94</v>
      </c>
      <c r="H5" s="67" t="s">
        <v>95</v>
      </c>
      <c r="I5" s="67"/>
      <c r="J5" s="67" t="s">
        <v>25</v>
      </c>
      <c r="K5" s="67" t="s">
        <v>96</v>
      </c>
      <c r="L5" s="67" t="s">
        <v>97</v>
      </c>
      <c r="M5" s="67" t="s">
        <v>27</v>
      </c>
      <c r="N5" s="266"/>
      <c r="O5" s="67" t="s">
        <v>98</v>
      </c>
      <c r="P5" s="67"/>
      <c r="Q5" s="67" t="s">
        <v>25</v>
      </c>
      <c r="R5" s="67" t="s">
        <v>99</v>
      </c>
      <c r="S5" s="67" t="s">
        <v>99</v>
      </c>
      <c r="T5" s="67" t="s">
        <v>100</v>
      </c>
      <c r="U5" s="67" t="s">
        <v>101</v>
      </c>
      <c r="V5" s="67" t="s">
        <v>19</v>
      </c>
      <c r="W5" s="67" t="s">
        <v>102</v>
      </c>
      <c r="X5" s="67" t="s">
        <v>103</v>
      </c>
      <c r="Y5" s="67"/>
      <c r="Z5" s="67"/>
      <c r="AA5" s="266"/>
      <c r="AB5" s="67"/>
      <c r="AC5" s="67" t="s">
        <v>31</v>
      </c>
      <c r="AD5" s="67" t="s">
        <v>104</v>
      </c>
      <c r="AE5" s="68" t="s">
        <v>18</v>
      </c>
    </row>
    <row r="6" spans="1:31" x14ac:dyDescent="0.25">
      <c r="A6" s="69"/>
      <c r="B6" s="70"/>
      <c r="C6" s="71">
        <v>1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72">
        <v>1</v>
      </c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72">
        <v>1</v>
      </c>
      <c r="AB6" s="58"/>
      <c r="AC6" s="58"/>
      <c r="AD6" s="58"/>
      <c r="AE6" s="58">
        <f>SUM(AB6:AD6,O6:Z6,D6:M6)</f>
        <v>0</v>
      </c>
    </row>
    <row r="7" spans="1:31" x14ac:dyDescent="0.25">
      <c r="A7" s="73"/>
      <c r="B7" s="74"/>
      <c r="C7" s="75">
        <v>2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76">
        <v>2</v>
      </c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76">
        <v>2</v>
      </c>
      <c r="AB7" s="40"/>
      <c r="AC7" s="40"/>
      <c r="AD7" s="40"/>
      <c r="AE7" s="40">
        <f t="shared" ref="AE7:AE26" si="0">SUM(AB7:AD7,O7:Z7,D7:M7)</f>
        <v>0</v>
      </c>
    </row>
    <row r="8" spans="1:31" x14ac:dyDescent="0.25">
      <c r="A8" s="73"/>
      <c r="B8" s="74"/>
      <c r="C8" s="75">
        <v>3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76">
        <v>3</v>
      </c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76">
        <v>3</v>
      </c>
      <c r="AB8" s="40"/>
      <c r="AC8" s="40"/>
      <c r="AD8" s="40"/>
      <c r="AE8" s="40">
        <f t="shared" si="0"/>
        <v>0</v>
      </c>
    </row>
    <row r="9" spans="1:31" x14ac:dyDescent="0.25">
      <c r="A9" s="73"/>
      <c r="B9" s="74"/>
      <c r="C9" s="75">
        <v>4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76">
        <v>4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76">
        <v>4</v>
      </c>
      <c r="AB9" s="40"/>
      <c r="AC9" s="40"/>
      <c r="AD9" s="40"/>
      <c r="AE9" s="40">
        <f t="shared" si="0"/>
        <v>0</v>
      </c>
    </row>
    <row r="10" spans="1:31" x14ac:dyDescent="0.25">
      <c r="A10" s="73"/>
      <c r="B10" s="74"/>
      <c r="C10" s="75">
        <v>5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76">
        <v>5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76">
        <v>5</v>
      </c>
      <c r="AB10" s="40"/>
      <c r="AC10" s="40"/>
      <c r="AD10" s="40"/>
      <c r="AE10" s="40">
        <f t="shared" si="0"/>
        <v>0</v>
      </c>
    </row>
    <row r="11" spans="1:31" x14ac:dyDescent="0.25">
      <c r="A11" s="73"/>
      <c r="B11" s="74"/>
      <c r="C11" s="75">
        <v>6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76">
        <v>6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76">
        <v>6</v>
      </c>
      <c r="AB11" s="40"/>
      <c r="AC11" s="40"/>
      <c r="AD11" s="40"/>
      <c r="AE11" s="40">
        <f t="shared" si="0"/>
        <v>0</v>
      </c>
    </row>
    <row r="12" spans="1:31" x14ac:dyDescent="0.25">
      <c r="A12" s="73"/>
      <c r="B12" s="74"/>
      <c r="C12" s="75">
        <v>7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76">
        <v>7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76">
        <v>7</v>
      </c>
      <c r="AB12" s="40"/>
      <c r="AC12" s="40"/>
      <c r="AD12" s="40"/>
      <c r="AE12" s="40">
        <f t="shared" si="0"/>
        <v>0</v>
      </c>
    </row>
    <row r="13" spans="1:31" x14ac:dyDescent="0.25">
      <c r="A13" s="73"/>
      <c r="B13" s="74"/>
      <c r="C13" s="75">
        <v>8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76">
        <v>8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76">
        <v>8</v>
      </c>
      <c r="AB13" s="40"/>
      <c r="AC13" s="40"/>
      <c r="AD13" s="40"/>
      <c r="AE13" s="40">
        <f t="shared" si="0"/>
        <v>0</v>
      </c>
    </row>
    <row r="14" spans="1:31" x14ac:dyDescent="0.25">
      <c r="A14" s="73"/>
      <c r="B14" s="74"/>
      <c r="C14" s="75">
        <v>9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76">
        <v>9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76">
        <v>9</v>
      </c>
      <c r="AB14" s="40"/>
      <c r="AC14" s="40"/>
      <c r="AD14" s="40"/>
      <c r="AE14" s="40">
        <f t="shared" si="0"/>
        <v>0</v>
      </c>
    </row>
    <row r="15" spans="1:31" x14ac:dyDescent="0.25">
      <c r="A15" s="73"/>
      <c r="B15" s="74"/>
      <c r="C15" s="75">
        <v>10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76">
        <v>10</v>
      </c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76">
        <v>10</v>
      </c>
      <c r="AB15" s="40"/>
      <c r="AC15" s="40"/>
      <c r="AD15" s="40"/>
      <c r="AE15" s="40">
        <f t="shared" si="0"/>
        <v>0</v>
      </c>
    </row>
    <row r="16" spans="1:31" x14ac:dyDescent="0.25">
      <c r="A16" s="73"/>
      <c r="B16" s="74"/>
      <c r="C16" s="75">
        <v>11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76">
        <v>11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76">
        <v>11</v>
      </c>
      <c r="AB16" s="40"/>
      <c r="AC16" s="40"/>
      <c r="AD16" s="40"/>
      <c r="AE16" s="40">
        <f t="shared" si="0"/>
        <v>0</v>
      </c>
    </row>
    <row r="17" spans="1:31" x14ac:dyDescent="0.25">
      <c r="A17" s="73"/>
      <c r="B17" s="74"/>
      <c r="C17" s="75">
        <v>12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76">
        <v>12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76">
        <v>12</v>
      </c>
      <c r="AB17" s="40"/>
      <c r="AC17" s="40"/>
      <c r="AD17" s="40"/>
      <c r="AE17" s="40">
        <f t="shared" si="0"/>
        <v>0</v>
      </c>
    </row>
    <row r="18" spans="1:31" x14ac:dyDescent="0.25">
      <c r="A18" s="73"/>
      <c r="B18" s="74"/>
      <c r="C18" s="75">
        <v>13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76">
        <v>13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76">
        <v>13</v>
      </c>
      <c r="AB18" s="40"/>
      <c r="AC18" s="40"/>
      <c r="AD18" s="40"/>
      <c r="AE18" s="40">
        <f t="shared" si="0"/>
        <v>0</v>
      </c>
    </row>
    <row r="19" spans="1:31" x14ac:dyDescent="0.25">
      <c r="A19" s="73"/>
      <c r="B19" s="74"/>
      <c r="C19" s="75">
        <v>14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76">
        <v>14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76">
        <v>14</v>
      </c>
      <c r="AB19" s="40"/>
      <c r="AC19" s="40"/>
      <c r="AD19" s="40"/>
      <c r="AE19" s="40">
        <f t="shared" si="0"/>
        <v>0</v>
      </c>
    </row>
    <row r="20" spans="1:31" x14ac:dyDescent="0.25">
      <c r="A20" s="73"/>
      <c r="B20" s="74"/>
      <c r="C20" s="75">
        <v>15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76">
        <v>15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76">
        <v>15</v>
      </c>
      <c r="AB20" s="40"/>
      <c r="AC20" s="40"/>
      <c r="AD20" s="40"/>
      <c r="AE20" s="40">
        <f t="shared" si="0"/>
        <v>0</v>
      </c>
    </row>
    <row r="21" spans="1:31" x14ac:dyDescent="0.25">
      <c r="A21" s="73"/>
      <c r="B21" s="74"/>
      <c r="C21" s="75">
        <v>16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76">
        <v>16</v>
      </c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76">
        <v>16</v>
      </c>
      <c r="AB21" s="40"/>
      <c r="AC21" s="40"/>
      <c r="AD21" s="40"/>
      <c r="AE21" s="40">
        <f t="shared" si="0"/>
        <v>0</v>
      </c>
    </row>
    <row r="22" spans="1:31" x14ac:dyDescent="0.25">
      <c r="A22" s="73"/>
      <c r="B22" s="74"/>
      <c r="C22" s="75">
        <v>17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76">
        <v>17</v>
      </c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76">
        <v>17</v>
      </c>
      <c r="AB22" s="40"/>
      <c r="AC22" s="40"/>
      <c r="AD22" s="40"/>
      <c r="AE22" s="40">
        <f t="shared" si="0"/>
        <v>0</v>
      </c>
    </row>
    <row r="23" spans="1:31" x14ac:dyDescent="0.25">
      <c r="A23" s="73"/>
      <c r="B23" s="74"/>
      <c r="C23" s="75">
        <v>18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76">
        <v>18</v>
      </c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76">
        <v>18</v>
      </c>
      <c r="AB23" s="40"/>
      <c r="AC23" s="40"/>
      <c r="AD23" s="40"/>
      <c r="AE23" s="40">
        <f t="shared" si="0"/>
        <v>0</v>
      </c>
    </row>
    <row r="24" spans="1:31" x14ac:dyDescent="0.25">
      <c r="A24" s="73"/>
      <c r="B24" s="74"/>
      <c r="C24" s="75">
        <v>19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6">
        <v>19</v>
      </c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76">
        <v>19</v>
      </c>
      <c r="AB24" s="40"/>
      <c r="AC24" s="40"/>
      <c r="AD24" s="40"/>
      <c r="AE24" s="40">
        <f t="shared" si="0"/>
        <v>0</v>
      </c>
    </row>
    <row r="25" spans="1:31" x14ac:dyDescent="0.25">
      <c r="A25" s="73"/>
      <c r="B25" s="74"/>
      <c r="C25" s="75">
        <v>20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76">
        <v>20</v>
      </c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76">
        <v>20</v>
      </c>
      <c r="AB25" s="40"/>
      <c r="AC25" s="40"/>
      <c r="AD25" s="40"/>
      <c r="AE25" s="40">
        <f t="shared" si="0"/>
        <v>0</v>
      </c>
    </row>
    <row r="26" spans="1:31" x14ac:dyDescent="0.25">
      <c r="A26" s="77"/>
      <c r="B26" s="78"/>
      <c r="C26" s="79">
        <v>21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80">
        <v>21</v>
      </c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80">
        <v>21</v>
      </c>
      <c r="AB26" s="41"/>
      <c r="AC26" s="41"/>
      <c r="AD26" s="41"/>
      <c r="AE26" s="41">
        <f t="shared" si="0"/>
        <v>0</v>
      </c>
    </row>
    <row r="27" spans="1:31" x14ac:dyDescent="0.25">
      <c r="A27" s="6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</sheetData>
  <mergeCells count="3">
    <mergeCell ref="C3:C5"/>
    <mergeCell ref="N3:N5"/>
    <mergeCell ref="AA3:AA5"/>
  </mergeCells>
  <pageMargins left="0.39370078740157483" right="0.39370078740157483" top="0.98425196850393704" bottom="0.98425196850393704" header="0.51181102362204722" footer="0.51181102362204722"/>
  <pageSetup paperSize="9" pageOrder="overThenDown" orientation="landscape" r:id="rId1"/>
  <headerFooter alignWithMargins="0">
    <oddHeader>&amp;COppgave 9.3 – Fortegnskontoer</oddHeader>
    <oddFooter>&amp;CSide &amp;P av &amp;N</oddFooter>
  </headerFooter>
  <colBreaks count="3" manualBreakCount="3">
    <brk id="13" max="1048575" man="1"/>
    <brk id="2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08"/>
  <sheetViews>
    <sheetView showGridLines="0" showZeros="0" zoomScaleNormal="100" workbookViewId="0"/>
  </sheetViews>
  <sheetFormatPr baseColWidth="10" defaultRowHeight="15.75" x14ac:dyDescent="0.25"/>
  <cols>
    <col min="1" max="1" width="6.7109375" style="1" bestFit="1" customWidth="1"/>
    <col min="2" max="2" width="19.28515625" style="1" bestFit="1" customWidth="1"/>
    <col min="3" max="3" width="3.85546875" style="1" bestFit="1" customWidth="1"/>
    <col min="4" max="4" width="3.28515625" style="82" bestFit="1" customWidth="1"/>
    <col min="5" max="13" width="12" style="1" customWidth="1"/>
    <col min="14" max="14" width="3.28515625" style="1" customWidth="1"/>
    <col min="15" max="25" width="12" style="1" customWidth="1"/>
    <col min="26" max="26" width="3.28515625" style="1" customWidth="1"/>
    <col min="27" max="31" width="12" style="1" customWidth="1"/>
    <col min="32" max="32" width="10" style="1" customWidth="1"/>
    <col min="33" max="16384" width="11.42578125" style="1"/>
  </cols>
  <sheetData>
    <row r="1" spans="1:33" x14ac:dyDescent="0.25">
      <c r="A1" s="81" t="s">
        <v>191</v>
      </c>
    </row>
    <row r="3" spans="1:33" x14ac:dyDescent="0.25">
      <c r="A3" s="63" t="s">
        <v>0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3" ht="15.75" customHeight="1" x14ac:dyDescent="0.25">
      <c r="A4" s="83" t="s">
        <v>20</v>
      </c>
      <c r="B4" s="84" t="s">
        <v>3</v>
      </c>
      <c r="C4" s="45" t="s">
        <v>105</v>
      </c>
      <c r="D4" s="269" t="s">
        <v>74</v>
      </c>
      <c r="E4" s="85">
        <v>1230</v>
      </c>
      <c r="F4" s="85">
        <v>1250</v>
      </c>
      <c r="G4" s="85">
        <v>10010</v>
      </c>
      <c r="H4" s="85">
        <v>10015</v>
      </c>
      <c r="I4" s="85">
        <v>10024</v>
      </c>
      <c r="J4" s="85">
        <v>1570</v>
      </c>
      <c r="K4" s="85">
        <v>1900</v>
      </c>
      <c r="L4" s="85">
        <v>1950</v>
      </c>
      <c r="M4" s="85">
        <v>2050</v>
      </c>
      <c r="N4" s="264" t="s">
        <v>74</v>
      </c>
      <c r="O4" s="85">
        <v>2060</v>
      </c>
      <c r="P4" s="85">
        <v>2240</v>
      </c>
      <c r="Q4" s="85">
        <v>2380</v>
      </c>
      <c r="R4" s="85">
        <v>2600</v>
      </c>
      <c r="S4" s="85">
        <v>2770</v>
      </c>
      <c r="T4" s="85">
        <v>2780</v>
      </c>
      <c r="U4" s="85">
        <v>2940</v>
      </c>
      <c r="V4" s="85">
        <v>3100</v>
      </c>
      <c r="W4" s="85">
        <v>5000</v>
      </c>
      <c r="X4" s="85">
        <v>5100</v>
      </c>
      <c r="Y4" s="85">
        <v>5400</v>
      </c>
      <c r="Z4" s="264" t="s">
        <v>74</v>
      </c>
      <c r="AA4" s="85">
        <v>5420</v>
      </c>
      <c r="AB4" s="85">
        <v>6010</v>
      </c>
      <c r="AC4" s="85">
        <v>7090</v>
      </c>
      <c r="AD4" s="85">
        <v>7790</v>
      </c>
      <c r="AE4" s="85">
        <v>8150</v>
      </c>
      <c r="AF4" s="85"/>
      <c r="AG4" s="86"/>
    </row>
    <row r="5" spans="1:33" x14ac:dyDescent="0.25">
      <c r="A5" s="87"/>
      <c r="B5" s="88"/>
      <c r="C5" s="42" t="s">
        <v>106</v>
      </c>
      <c r="D5" s="270"/>
      <c r="E5" s="89" t="s">
        <v>107</v>
      </c>
      <c r="F5" s="89" t="s">
        <v>76</v>
      </c>
      <c r="G5" s="89" t="s">
        <v>108</v>
      </c>
      <c r="H5" s="89" t="s">
        <v>109</v>
      </c>
      <c r="I5" s="89" t="s">
        <v>108</v>
      </c>
      <c r="J5" s="89" t="s">
        <v>56</v>
      </c>
      <c r="K5" s="89" t="s">
        <v>78</v>
      </c>
      <c r="L5" s="89" t="s">
        <v>110</v>
      </c>
      <c r="M5" s="89" t="s">
        <v>111</v>
      </c>
      <c r="N5" s="272"/>
      <c r="O5" s="89" t="s">
        <v>112</v>
      </c>
      <c r="P5" s="89" t="s">
        <v>113</v>
      </c>
      <c r="Q5" s="89" t="s">
        <v>26</v>
      </c>
      <c r="R5" s="89" t="s">
        <v>83</v>
      </c>
      <c r="S5" s="89" t="s">
        <v>28</v>
      </c>
      <c r="T5" s="89" t="s">
        <v>87</v>
      </c>
      <c r="U5" s="89" t="s">
        <v>32</v>
      </c>
      <c r="V5" s="89" t="s">
        <v>114</v>
      </c>
      <c r="W5" s="89" t="s">
        <v>33</v>
      </c>
      <c r="X5" s="89" t="s">
        <v>66</v>
      </c>
      <c r="Y5" s="89" t="s">
        <v>115</v>
      </c>
      <c r="Z5" s="272"/>
      <c r="AA5" s="89" t="s">
        <v>116</v>
      </c>
      <c r="AB5" s="89" t="s">
        <v>117</v>
      </c>
      <c r="AC5" s="89" t="s">
        <v>118</v>
      </c>
      <c r="AD5" s="89" t="s">
        <v>91</v>
      </c>
      <c r="AE5" s="89" t="s">
        <v>119</v>
      </c>
      <c r="AF5" s="89"/>
    </row>
    <row r="6" spans="1:33" x14ac:dyDescent="0.25">
      <c r="A6" s="90"/>
      <c r="B6" s="91"/>
      <c r="C6" s="46"/>
      <c r="D6" s="271"/>
      <c r="E6" s="92"/>
      <c r="F6" s="92"/>
      <c r="G6" s="92" t="s">
        <v>120</v>
      </c>
      <c r="H6" s="92" t="s">
        <v>121</v>
      </c>
      <c r="I6" s="92" t="s">
        <v>122</v>
      </c>
      <c r="J6" s="92" t="s">
        <v>67</v>
      </c>
      <c r="K6" s="92"/>
      <c r="L6" s="92" t="s">
        <v>25</v>
      </c>
      <c r="M6" s="92" t="s">
        <v>96</v>
      </c>
      <c r="N6" s="273"/>
      <c r="O6" s="92" t="s">
        <v>123</v>
      </c>
      <c r="P6" s="92" t="s">
        <v>124</v>
      </c>
      <c r="Q6" s="92" t="s">
        <v>27</v>
      </c>
      <c r="R6" s="92" t="s">
        <v>25</v>
      </c>
      <c r="S6" s="92" t="s">
        <v>101</v>
      </c>
      <c r="T6" s="92" t="s">
        <v>102</v>
      </c>
      <c r="U6" s="92" t="s">
        <v>19</v>
      </c>
      <c r="V6" s="92" t="s">
        <v>125</v>
      </c>
      <c r="W6" s="92"/>
      <c r="X6" s="92"/>
      <c r="Y6" s="92" t="s">
        <v>31</v>
      </c>
      <c r="Z6" s="273"/>
      <c r="AA6" s="92" t="s">
        <v>126</v>
      </c>
      <c r="AB6" s="92" t="s">
        <v>127</v>
      </c>
      <c r="AC6" s="92" t="s">
        <v>104</v>
      </c>
      <c r="AD6" s="93" t="s">
        <v>104</v>
      </c>
      <c r="AE6" s="93" t="s">
        <v>104</v>
      </c>
      <c r="AF6" s="92" t="s">
        <v>18</v>
      </c>
    </row>
    <row r="7" spans="1:33" x14ac:dyDescent="0.25">
      <c r="A7" s="94">
        <v>38706</v>
      </c>
      <c r="B7" s="61" t="s">
        <v>128</v>
      </c>
      <c r="C7" s="61"/>
      <c r="D7" s="95">
        <v>1</v>
      </c>
      <c r="E7" s="39">
        <v>210000</v>
      </c>
      <c r="F7" s="39">
        <v>93663</v>
      </c>
      <c r="G7" s="39">
        <f>69000-42000</f>
        <v>27000</v>
      </c>
      <c r="H7" s="39">
        <f>131000-116000</f>
        <v>15000</v>
      </c>
      <c r="I7" s="39"/>
      <c r="J7" s="39">
        <v>2500</v>
      </c>
      <c r="K7" s="39">
        <v>5000</v>
      </c>
      <c r="L7" s="39">
        <f>97100-88400</f>
        <v>8700</v>
      </c>
      <c r="M7" s="39">
        <v>-133274</v>
      </c>
      <c r="N7" s="96">
        <v>1</v>
      </c>
      <c r="O7" s="39">
        <v>210000</v>
      </c>
      <c r="P7" s="39">
        <v>-75000</v>
      </c>
      <c r="Q7" s="39">
        <f>870000-980000</f>
        <v>-110000</v>
      </c>
      <c r="R7" s="39">
        <v>-8700</v>
      </c>
      <c r="S7" s="39">
        <f>52834-56500</f>
        <v>-3666</v>
      </c>
      <c r="T7" s="39">
        <f>4370-9403</f>
        <v>-5033</v>
      </c>
      <c r="U7" s="39">
        <f>31000-73000</f>
        <v>-42000</v>
      </c>
      <c r="V7" s="39">
        <v>-910000</v>
      </c>
      <c r="W7" s="39">
        <v>350000</v>
      </c>
      <c r="X7" s="39">
        <v>42000</v>
      </c>
      <c r="Y7" s="39">
        <v>56377</v>
      </c>
      <c r="Z7" s="96">
        <v>1</v>
      </c>
      <c r="AA7" s="39">
        <v>7840</v>
      </c>
      <c r="AB7" s="39"/>
      <c r="AC7" s="39">
        <v>56450</v>
      </c>
      <c r="AD7" s="39">
        <v>182143</v>
      </c>
      <c r="AE7" s="39">
        <v>21000</v>
      </c>
      <c r="AF7" s="39">
        <f>SUM(E7:M7,O7:Y7,AA7:AE7)</f>
        <v>0</v>
      </c>
    </row>
    <row r="8" spans="1:33" x14ac:dyDescent="0.25">
      <c r="A8" s="97"/>
      <c r="B8" s="18"/>
      <c r="C8" s="98"/>
      <c r="D8" s="99">
        <v>2</v>
      </c>
      <c r="E8" s="40"/>
      <c r="F8" s="40"/>
      <c r="G8" s="40"/>
      <c r="H8" s="40"/>
      <c r="I8" s="40"/>
      <c r="J8" s="40"/>
      <c r="K8" s="40"/>
      <c r="L8" s="40"/>
      <c r="M8" s="40"/>
      <c r="N8" s="100">
        <v>2</v>
      </c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100">
        <v>2</v>
      </c>
      <c r="AA8" s="40"/>
      <c r="AB8" s="40"/>
      <c r="AC8" s="40"/>
      <c r="AD8" s="40"/>
      <c r="AE8" s="40"/>
      <c r="AF8" s="39">
        <f t="shared" ref="AF8:AF17" si="0">SUM(E8:M8,O8:Y8,AA8:AE8)</f>
        <v>0</v>
      </c>
    </row>
    <row r="9" spans="1:33" x14ac:dyDescent="0.25">
      <c r="A9" s="97"/>
      <c r="B9" s="18"/>
      <c r="C9" s="98"/>
      <c r="D9" s="99">
        <v>3</v>
      </c>
      <c r="E9" s="40"/>
      <c r="F9" s="40"/>
      <c r="G9" s="40"/>
      <c r="H9" s="40"/>
      <c r="I9" s="40"/>
      <c r="J9" s="40"/>
      <c r="K9" s="40"/>
      <c r="L9" s="40"/>
      <c r="M9" s="40"/>
      <c r="N9" s="100">
        <v>3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100">
        <v>3</v>
      </c>
      <c r="AA9" s="40"/>
      <c r="AB9" s="40"/>
      <c r="AC9" s="40"/>
      <c r="AD9" s="40"/>
      <c r="AE9" s="40"/>
      <c r="AF9" s="39">
        <f t="shared" si="0"/>
        <v>0</v>
      </c>
    </row>
    <row r="10" spans="1:33" x14ac:dyDescent="0.25">
      <c r="A10" s="97"/>
      <c r="B10" s="18"/>
      <c r="C10" s="98"/>
      <c r="D10" s="99">
        <v>4</v>
      </c>
      <c r="E10" s="40"/>
      <c r="F10" s="40"/>
      <c r="G10" s="40"/>
      <c r="H10" s="40"/>
      <c r="I10" s="40"/>
      <c r="J10" s="40"/>
      <c r="K10" s="40"/>
      <c r="L10" s="40"/>
      <c r="M10" s="40"/>
      <c r="N10" s="100">
        <v>4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100">
        <v>4</v>
      </c>
      <c r="AA10" s="40"/>
      <c r="AB10" s="40"/>
      <c r="AC10" s="40"/>
      <c r="AD10" s="40"/>
      <c r="AE10" s="40"/>
      <c r="AF10" s="39">
        <f t="shared" si="0"/>
        <v>0</v>
      </c>
    </row>
    <row r="11" spans="1:33" x14ac:dyDescent="0.25">
      <c r="A11" s="97"/>
      <c r="B11" s="18"/>
      <c r="C11" s="98"/>
      <c r="D11" s="99">
        <v>5</v>
      </c>
      <c r="E11" s="40"/>
      <c r="F11" s="40"/>
      <c r="G11" s="40"/>
      <c r="H11" s="40"/>
      <c r="I11" s="40"/>
      <c r="J11" s="40"/>
      <c r="K11" s="40"/>
      <c r="L11" s="40"/>
      <c r="M11" s="40"/>
      <c r="N11" s="100">
        <v>5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100">
        <v>5</v>
      </c>
      <c r="AA11" s="40"/>
      <c r="AB11" s="40"/>
      <c r="AC11" s="40"/>
      <c r="AD11" s="40"/>
      <c r="AE11" s="40"/>
      <c r="AF11" s="39">
        <f t="shared" si="0"/>
        <v>0</v>
      </c>
    </row>
    <row r="12" spans="1:33" x14ac:dyDescent="0.25">
      <c r="A12" s="97"/>
      <c r="B12" s="18"/>
      <c r="C12" s="98"/>
      <c r="D12" s="99">
        <v>6</v>
      </c>
      <c r="E12" s="40"/>
      <c r="F12" s="40"/>
      <c r="G12" s="40"/>
      <c r="H12" s="40"/>
      <c r="I12" s="40"/>
      <c r="J12" s="40"/>
      <c r="K12" s="40"/>
      <c r="L12" s="40"/>
      <c r="M12" s="40"/>
      <c r="N12" s="100">
        <v>6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100">
        <v>6</v>
      </c>
      <c r="AA12" s="40"/>
      <c r="AB12" s="40"/>
      <c r="AC12" s="40"/>
      <c r="AD12" s="40"/>
      <c r="AE12" s="40"/>
      <c r="AF12" s="39">
        <f t="shared" si="0"/>
        <v>0</v>
      </c>
    </row>
    <row r="13" spans="1:33" x14ac:dyDescent="0.25">
      <c r="A13" s="97"/>
      <c r="B13" s="18"/>
      <c r="C13" s="98"/>
      <c r="D13" s="99">
        <v>7</v>
      </c>
      <c r="E13" s="40"/>
      <c r="F13" s="40"/>
      <c r="G13" s="40"/>
      <c r="H13" s="40"/>
      <c r="I13" s="40"/>
      <c r="J13" s="40"/>
      <c r="K13" s="40"/>
      <c r="L13" s="40"/>
      <c r="M13" s="40"/>
      <c r="N13" s="100">
        <v>7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100">
        <v>7</v>
      </c>
      <c r="AA13" s="40"/>
      <c r="AB13" s="40"/>
      <c r="AC13" s="40"/>
      <c r="AD13" s="40"/>
      <c r="AE13" s="40"/>
      <c r="AF13" s="39">
        <f t="shared" si="0"/>
        <v>0</v>
      </c>
    </row>
    <row r="14" spans="1:33" x14ac:dyDescent="0.25">
      <c r="A14" s="97"/>
      <c r="B14" s="18"/>
      <c r="C14" s="98"/>
      <c r="D14" s="99">
        <v>8</v>
      </c>
      <c r="E14" s="40"/>
      <c r="F14" s="40"/>
      <c r="G14" s="40"/>
      <c r="H14" s="40"/>
      <c r="I14" s="40"/>
      <c r="J14" s="40"/>
      <c r="K14" s="40"/>
      <c r="L14" s="40"/>
      <c r="M14" s="40"/>
      <c r="N14" s="100">
        <v>8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100">
        <v>8</v>
      </c>
      <c r="AA14" s="40"/>
      <c r="AB14" s="40"/>
      <c r="AC14" s="40"/>
      <c r="AD14" s="40"/>
      <c r="AE14" s="40"/>
      <c r="AF14" s="39">
        <f t="shared" si="0"/>
        <v>0</v>
      </c>
    </row>
    <row r="15" spans="1:33" x14ac:dyDescent="0.25">
      <c r="A15" s="97"/>
      <c r="B15" s="18"/>
      <c r="C15" s="98"/>
      <c r="D15" s="99">
        <v>9</v>
      </c>
      <c r="E15" s="40"/>
      <c r="F15" s="40"/>
      <c r="G15" s="40"/>
      <c r="H15" s="40"/>
      <c r="I15" s="40"/>
      <c r="J15" s="40"/>
      <c r="K15" s="40"/>
      <c r="L15" s="40"/>
      <c r="M15" s="40"/>
      <c r="N15" s="100">
        <v>9</v>
      </c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100">
        <v>9</v>
      </c>
      <c r="AA15" s="40"/>
      <c r="AB15" s="40"/>
      <c r="AC15" s="40"/>
      <c r="AD15" s="40"/>
      <c r="AE15" s="40"/>
      <c r="AF15" s="39">
        <f t="shared" si="0"/>
        <v>0</v>
      </c>
    </row>
    <row r="16" spans="1:33" x14ac:dyDescent="0.25">
      <c r="A16" s="97"/>
      <c r="B16" s="18"/>
      <c r="C16" s="98"/>
      <c r="D16" s="99">
        <v>10</v>
      </c>
      <c r="E16" s="40"/>
      <c r="F16" s="40"/>
      <c r="G16" s="40"/>
      <c r="H16" s="40"/>
      <c r="I16" s="40"/>
      <c r="J16" s="40"/>
      <c r="K16" s="40"/>
      <c r="L16" s="40"/>
      <c r="M16" s="40"/>
      <c r="N16" s="100">
        <v>10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100">
        <v>10</v>
      </c>
      <c r="AA16" s="40"/>
      <c r="AB16" s="40"/>
      <c r="AC16" s="40"/>
      <c r="AD16" s="40"/>
      <c r="AE16" s="40"/>
      <c r="AF16" s="39">
        <f t="shared" si="0"/>
        <v>0</v>
      </c>
    </row>
    <row r="17" spans="1:32" x14ac:dyDescent="0.25">
      <c r="A17" s="97"/>
      <c r="B17" s="18"/>
      <c r="C17" s="98"/>
      <c r="D17" s="99">
        <v>11</v>
      </c>
      <c r="E17" s="40"/>
      <c r="F17" s="40"/>
      <c r="G17" s="40"/>
      <c r="H17" s="40"/>
      <c r="I17" s="40"/>
      <c r="J17" s="40"/>
      <c r="K17" s="40"/>
      <c r="L17" s="40"/>
      <c r="M17" s="40"/>
      <c r="N17" s="100">
        <v>11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100">
        <v>11</v>
      </c>
      <c r="AA17" s="40"/>
      <c r="AB17" s="40"/>
      <c r="AC17" s="40"/>
      <c r="AD17" s="40"/>
      <c r="AE17" s="40"/>
      <c r="AF17" s="39">
        <f t="shared" si="0"/>
        <v>0</v>
      </c>
    </row>
    <row r="18" spans="1:32" s="106" customFormat="1" ht="20.25" x14ac:dyDescent="0.3">
      <c r="A18" s="101"/>
      <c r="B18" s="102" t="s">
        <v>128</v>
      </c>
      <c r="C18" s="102"/>
      <c r="D18" s="103">
        <v>12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5">
        <v>12</v>
      </c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5">
        <v>12</v>
      </c>
      <c r="AA18" s="104"/>
      <c r="AB18" s="104"/>
      <c r="AC18" s="104"/>
      <c r="AD18" s="104"/>
      <c r="AE18" s="104"/>
      <c r="AF18" s="104">
        <f>SUM(AF7:AF17)</f>
        <v>0</v>
      </c>
    </row>
    <row r="20" spans="1:32" x14ac:dyDescent="0.25">
      <c r="E20" s="107" t="s">
        <v>129</v>
      </c>
    </row>
    <row r="21" spans="1:32" x14ac:dyDescent="0.25">
      <c r="E21" s="108">
        <v>10010</v>
      </c>
      <c r="F21" s="12" t="s">
        <v>130</v>
      </c>
      <c r="I21" s="109"/>
    </row>
    <row r="22" spans="1:32" x14ac:dyDescent="0.25">
      <c r="E22" s="108">
        <v>10015</v>
      </c>
      <c r="F22" s="12" t="s">
        <v>131</v>
      </c>
      <c r="I22" s="19"/>
    </row>
    <row r="23" spans="1:32" x14ac:dyDescent="0.25">
      <c r="E23" s="82">
        <v>10024</v>
      </c>
      <c r="F23" s="1" t="s">
        <v>132</v>
      </c>
      <c r="I23" s="23"/>
    </row>
    <row r="24" spans="1:32" s="110" customFormat="1" ht="18.75" x14ac:dyDescent="0.3">
      <c r="D24" s="111"/>
      <c r="F24" s="1" t="s">
        <v>133</v>
      </c>
      <c r="G24" s="1"/>
      <c r="H24" s="1"/>
      <c r="I24" s="112">
        <f>SUM(I21:I23)</f>
        <v>0</v>
      </c>
    </row>
    <row r="25" spans="1:32" s="110" customFormat="1" ht="18.75" x14ac:dyDescent="0.3">
      <c r="D25" s="111"/>
      <c r="F25" s="1"/>
      <c r="G25" s="1"/>
      <c r="H25" s="1"/>
      <c r="I25" s="44"/>
    </row>
    <row r="26" spans="1:32" s="110" customFormat="1" ht="18.75" x14ac:dyDescent="0.3">
      <c r="D26" s="111"/>
      <c r="F26" s="1"/>
      <c r="G26" s="1"/>
      <c r="H26" s="1"/>
      <c r="I26" s="44"/>
    </row>
    <row r="27" spans="1:32" s="110" customFormat="1" ht="18.75" x14ac:dyDescent="0.3">
      <c r="D27" s="111"/>
      <c r="F27" s="1"/>
      <c r="G27" s="1"/>
      <c r="H27" s="1"/>
      <c r="I27" s="44"/>
    </row>
    <row r="28" spans="1:32" s="110" customFormat="1" ht="18.75" x14ac:dyDescent="0.3">
      <c r="D28" s="111"/>
      <c r="F28" s="1"/>
      <c r="G28" s="1"/>
      <c r="H28" s="1"/>
      <c r="I28" s="44"/>
    </row>
    <row r="29" spans="1:32" x14ac:dyDescent="0.25">
      <c r="A29" s="8" t="s">
        <v>134</v>
      </c>
      <c r="B29" s="113" t="s">
        <v>9</v>
      </c>
      <c r="C29" s="3"/>
      <c r="D29" s="9"/>
      <c r="E29" s="8" t="s">
        <v>135</v>
      </c>
      <c r="F29" s="274" t="s">
        <v>136</v>
      </c>
      <c r="G29" s="274"/>
      <c r="H29" s="8" t="s">
        <v>137</v>
      </c>
      <c r="I29" s="114" t="s">
        <v>138</v>
      </c>
    </row>
    <row r="30" spans="1:32" x14ac:dyDescent="0.25">
      <c r="A30" s="46"/>
      <c r="B30" s="6"/>
      <c r="C30" s="6"/>
      <c r="D30" s="11"/>
      <c r="E30" s="10" t="s">
        <v>139</v>
      </c>
      <c r="F30" s="6"/>
      <c r="G30" s="6"/>
      <c r="H30" s="46"/>
      <c r="I30" s="115"/>
    </row>
    <row r="31" spans="1:32" x14ac:dyDescent="0.25">
      <c r="A31" s="116">
        <v>1230</v>
      </c>
      <c r="B31" s="117" t="s">
        <v>107</v>
      </c>
      <c r="C31" s="118"/>
      <c r="D31" s="119"/>
      <c r="E31" s="34">
        <f>E18</f>
        <v>0</v>
      </c>
      <c r="F31" s="120"/>
      <c r="G31" s="34"/>
      <c r="H31" s="34"/>
      <c r="I31" s="121"/>
      <c r="K31" s="81" t="s">
        <v>140</v>
      </c>
    </row>
    <row r="32" spans="1:32" x14ac:dyDescent="0.25">
      <c r="A32" s="122">
        <v>1250</v>
      </c>
      <c r="B32" s="123" t="s">
        <v>76</v>
      </c>
      <c r="C32" s="17"/>
      <c r="D32" s="124"/>
      <c r="E32" s="35">
        <f>F18</f>
        <v>0</v>
      </c>
      <c r="F32" s="125"/>
      <c r="G32" s="35"/>
      <c r="H32" s="35"/>
      <c r="I32" s="126"/>
      <c r="K32" s="81" t="s">
        <v>141</v>
      </c>
    </row>
    <row r="33" spans="1:9" x14ac:dyDescent="0.25">
      <c r="A33" s="122">
        <v>1500</v>
      </c>
      <c r="B33" s="127" t="s">
        <v>142</v>
      </c>
      <c r="C33" s="17"/>
      <c r="D33" s="124"/>
      <c r="E33" s="35">
        <f>I24</f>
        <v>0</v>
      </c>
      <c r="F33" s="125"/>
      <c r="G33" s="35"/>
      <c r="H33" s="35"/>
      <c r="I33" s="126"/>
    </row>
    <row r="34" spans="1:9" x14ac:dyDescent="0.25">
      <c r="A34" s="122">
        <v>1900</v>
      </c>
      <c r="B34" s="127" t="s">
        <v>78</v>
      </c>
      <c r="C34" s="17"/>
      <c r="D34" s="124"/>
      <c r="E34" s="35">
        <f>K18</f>
        <v>0</v>
      </c>
      <c r="F34" s="125"/>
      <c r="G34" s="35"/>
      <c r="H34" s="35"/>
      <c r="I34" s="126"/>
    </row>
    <row r="35" spans="1:9" x14ac:dyDescent="0.25">
      <c r="A35" s="122">
        <v>1950</v>
      </c>
      <c r="B35" s="127" t="s">
        <v>143</v>
      </c>
      <c r="C35" s="17"/>
      <c r="D35" s="124"/>
      <c r="E35" s="35">
        <f>L18</f>
        <v>0</v>
      </c>
      <c r="F35" s="125"/>
      <c r="G35" s="35"/>
      <c r="H35" s="35"/>
      <c r="I35" s="126"/>
    </row>
    <row r="36" spans="1:9" x14ac:dyDescent="0.25">
      <c r="A36" s="122">
        <v>2050</v>
      </c>
      <c r="B36" s="127" t="s">
        <v>144</v>
      </c>
      <c r="C36" s="17"/>
      <c r="D36" s="124"/>
      <c r="E36" s="35">
        <f>M18</f>
        <v>0</v>
      </c>
      <c r="F36" s="125"/>
      <c r="G36" s="35"/>
      <c r="H36" s="35"/>
      <c r="I36" s="126"/>
    </row>
    <row r="37" spans="1:9" x14ac:dyDescent="0.25">
      <c r="A37" s="122">
        <v>2060</v>
      </c>
      <c r="B37" s="127" t="s">
        <v>145</v>
      </c>
      <c r="C37" s="17"/>
      <c r="D37" s="124"/>
      <c r="E37" s="35">
        <f>O18</f>
        <v>0</v>
      </c>
      <c r="F37" s="125"/>
      <c r="G37" s="35"/>
      <c r="H37" s="35"/>
      <c r="I37" s="126"/>
    </row>
    <row r="38" spans="1:9" x14ac:dyDescent="0.25">
      <c r="A38" s="122">
        <v>2240</v>
      </c>
      <c r="B38" s="127" t="s">
        <v>146</v>
      </c>
      <c r="C38" s="17"/>
      <c r="D38" s="124"/>
      <c r="E38" s="35">
        <f>P18</f>
        <v>0</v>
      </c>
      <c r="F38" s="125"/>
      <c r="G38" s="35"/>
      <c r="H38" s="35"/>
      <c r="I38" s="126"/>
    </row>
    <row r="39" spans="1:9" x14ac:dyDescent="0.25">
      <c r="A39" s="122">
        <v>2380</v>
      </c>
      <c r="B39" s="127" t="s">
        <v>147</v>
      </c>
      <c r="C39" s="17"/>
      <c r="D39" s="124"/>
      <c r="E39" s="35">
        <f>Q18</f>
        <v>0</v>
      </c>
      <c r="F39" s="125"/>
      <c r="G39" s="35"/>
      <c r="H39" s="35"/>
      <c r="I39" s="126"/>
    </row>
    <row r="40" spans="1:9" x14ac:dyDescent="0.25">
      <c r="A40" s="122">
        <v>2600</v>
      </c>
      <c r="B40" s="127" t="s">
        <v>5</v>
      </c>
      <c r="C40" s="17"/>
      <c r="D40" s="124"/>
      <c r="E40" s="35">
        <f>R18</f>
        <v>0</v>
      </c>
      <c r="F40" s="125"/>
      <c r="G40" s="35"/>
      <c r="H40" s="35"/>
      <c r="I40" s="126"/>
    </row>
    <row r="41" spans="1:9" x14ac:dyDescent="0.25">
      <c r="A41" s="122">
        <v>2770</v>
      </c>
      <c r="B41" s="127" t="s">
        <v>148</v>
      </c>
      <c r="C41" s="17"/>
      <c r="D41" s="124"/>
      <c r="E41" s="35">
        <f>S18</f>
        <v>0</v>
      </c>
      <c r="F41" s="125"/>
      <c r="G41" s="35"/>
      <c r="H41" s="35"/>
      <c r="I41" s="126"/>
    </row>
    <row r="42" spans="1:9" x14ac:dyDescent="0.25">
      <c r="A42" s="122">
        <v>2780</v>
      </c>
      <c r="B42" s="127" t="s">
        <v>149</v>
      </c>
      <c r="C42" s="17"/>
      <c r="D42" s="124"/>
      <c r="E42" s="35">
        <f>T18</f>
        <v>0</v>
      </c>
      <c r="F42" s="125"/>
      <c r="G42" s="35"/>
      <c r="H42" s="35"/>
      <c r="I42" s="126"/>
    </row>
    <row r="43" spans="1:9" x14ac:dyDescent="0.25">
      <c r="A43" s="122">
        <v>2940</v>
      </c>
      <c r="B43" s="127" t="s">
        <v>8</v>
      </c>
      <c r="C43" s="17"/>
      <c r="D43" s="124"/>
      <c r="E43" s="35">
        <f>U18</f>
        <v>0</v>
      </c>
      <c r="F43" s="125"/>
      <c r="G43" s="35"/>
      <c r="H43" s="35"/>
      <c r="I43" s="126"/>
    </row>
    <row r="44" spans="1:9" x14ac:dyDescent="0.25">
      <c r="A44" s="122">
        <v>3100</v>
      </c>
      <c r="B44" s="127" t="s">
        <v>150</v>
      </c>
      <c r="C44" s="17"/>
      <c r="D44" s="124"/>
      <c r="E44" s="35">
        <f>V18</f>
        <v>0</v>
      </c>
      <c r="F44" s="125"/>
      <c r="G44" s="35"/>
      <c r="H44" s="35"/>
      <c r="I44" s="126"/>
    </row>
    <row r="45" spans="1:9" x14ac:dyDescent="0.25">
      <c r="A45" s="122">
        <v>5000</v>
      </c>
      <c r="B45" s="127" t="s">
        <v>33</v>
      </c>
      <c r="C45" s="17"/>
      <c r="D45" s="124"/>
      <c r="E45" s="35">
        <f>W18</f>
        <v>0</v>
      </c>
      <c r="F45" s="125"/>
      <c r="G45" s="35"/>
      <c r="H45" s="35"/>
      <c r="I45" s="126"/>
    </row>
    <row r="46" spans="1:9" x14ac:dyDescent="0.25">
      <c r="A46" s="122">
        <v>5100</v>
      </c>
      <c r="B46" s="127" t="s">
        <v>66</v>
      </c>
      <c r="C46" s="17"/>
      <c r="D46" s="124"/>
      <c r="E46" s="35">
        <f>X18</f>
        <v>0</v>
      </c>
      <c r="F46" s="125"/>
      <c r="G46" s="35"/>
      <c r="H46" s="35"/>
      <c r="I46" s="126"/>
    </row>
    <row r="47" spans="1:9" x14ac:dyDescent="0.25">
      <c r="A47" s="122">
        <v>5400</v>
      </c>
      <c r="B47" s="127" t="s">
        <v>7</v>
      </c>
      <c r="C47" s="17"/>
      <c r="D47" s="124"/>
      <c r="E47" s="35">
        <f>Y18</f>
        <v>0</v>
      </c>
      <c r="F47" s="125"/>
      <c r="G47" s="35"/>
      <c r="H47" s="35"/>
      <c r="I47" s="126"/>
    </row>
    <row r="48" spans="1:9" x14ac:dyDescent="0.25">
      <c r="A48" s="122">
        <v>5420</v>
      </c>
      <c r="B48" s="127" t="s">
        <v>151</v>
      </c>
      <c r="C48" s="17"/>
      <c r="D48" s="124"/>
      <c r="E48" s="35">
        <f>AA18</f>
        <v>0</v>
      </c>
      <c r="F48" s="125"/>
      <c r="G48" s="35"/>
      <c r="H48" s="35"/>
      <c r="I48" s="126"/>
    </row>
    <row r="49" spans="1:14" x14ac:dyDescent="0.25">
      <c r="A49" s="122">
        <v>6010</v>
      </c>
      <c r="B49" s="127" t="s">
        <v>152</v>
      </c>
      <c r="C49" s="17"/>
      <c r="D49" s="124"/>
      <c r="E49" s="18"/>
      <c r="F49" s="125"/>
      <c r="G49" s="35"/>
      <c r="H49" s="35"/>
      <c r="I49" s="126"/>
    </row>
    <row r="50" spans="1:14" x14ac:dyDescent="0.25">
      <c r="A50" s="122">
        <v>7090</v>
      </c>
      <c r="B50" s="127" t="s">
        <v>153</v>
      </c>
      <c r="C50" s="17"/>
      <c r="D50" s="124"/>
      <c r="E50" s="35">
        <f>AC18</f>
        <v>0</v>
      </c>
      <c r="F50" s="125"/>
      <c r="G50" s="35"/>
      <c r="H50" s="35"/>
      <c r="I50" s="126"/>
    </row>
    <row r="51" spans="1:14" x14ac:dyDescent="0.25">
      <c r="A51" s="122">
        <v>7790</v>
      </c>
      <c r="B51" s="127" t="s">
        <v>154</v>
      </c>
      <c r="C51" s="17"/>
      <c r="D51" s="124"/>
      <c r="E51" s="35">
        <f>AD18</f>
        <v>0</v>
      </c>
      <c r="F51" s="125"/>
      <c r="G51" s="35"/>
      <c r="H51" s="35"/>
      <c r="I51" s="126"/>
    </row>
    <row r="52" spans="1:14" x14ac:dyDescent="0.25">
      <c r="A52" s="122">
        <v>8150</v>
      </c>
      <c r="B52" s="127" t="s">
        <v>155</v>
      </c>
      <c r="C52" s="17"/>
      <c r="D52" s="124"/>
      <c r="E52" s="35">
        <f>AE18</f>
        <v>0</v>
      </c>
      <c r="F52" s="125"/>
      <c r="G52" s="35"/>
      <c r="H52" s="35"/>
      <c r="I52" s="126"/>
    </row>
    <row r="53" spans="1:14" x14ac:dyDescent="0.25">
      <c r="A53" s="128">
        <v>8800</v>
      </c>
      <c r="B53" s="129" t="s">
        <v>137</v>
      </c>
      <c r="C53" s="21"/>
      <c r="D53" s="130"/>
      <c r="E53" s="22"/>
      <c r="F53" s="131"/>
      <c r="G53" s="36"/>
      <c r="H53" s="36"/>
      <c r="I53" s="132"/>
    </row>
    <row r="54" spans="1:14" s="106" customFormat="1" ht="20.25" x14ac:dyDescent="0.3">
      <c r="A54" s="133"/>
      <c r="B54" s="134"/>
      <c r="C54" s="135"/>
      <c r="D54" s="136"/>
      <c r="E54" s="53">
        <f>SUM(E31:E53)</f>
        <v>0</v>
      </c>
      <c r="F54" s="53">
        <f>SUM(F31:F53)</f>
        <v>0</v>
      </c>
      <c r="G54" s="53">
        <f>SUM(G31:G53)</f>
        <v>0</v>
      </c>
      <c r="H54" s="53">
        <f>SUM(H31:H53)</f>
        <v>0</v>
      </c>
      <c r="I54" s="53">
        <f>SUM(I31:I53)</f>
        <v>0</v>
      </c>
      <c r="J54" s="1"/>
      <c r="K54" s="1"/>
      <c r="L54" s="1"/>
      <c r="M54" s="1"/>
    </row>
    <row r="55" spans="1:14" s="110" customFormat="1" ht="18.75" x14ac:dyDescent="0.3">
      <c r="D55" s="111"/>
      <c r="F55" s="1"/>
      <c r="G55" s="1"/>
      <c r="H55" s="1"/>
      <c r="I55" s="44"/>
    </row>
    <row r="56" spans="1:14" s="110" customFormat="1" ht="18.75" x14ac:dyDescent="0.3">
      <c r="D56" s="111"/>
      <c r="F56" s="1"/>
      <c r="G56" s="1"/>
      <c r="H56" s="1"/>
      <c r="I56" s="44"/>
    </row>
    <row r="57" spans="1:14" s="110" customFormat="1" ht="18.75" x14ac:dyDescent="0.3">
      <c r="B57" s="81" t="s">
        <v>156</v>
      </c>
      <c r="F57" s="1"/>
      <c r="G57" s="81" t="s">
        <v>157</v>
      </c>
      <c r="I57" s="111"/>
    </row>
    <row r="58" spans="1:14" x14ac:dyDescent="0.25">
      <c r="B58" s="137" t="s">
        <v>158</v>
      </c>
      <c r="G58" s="137" t="s">
        <v>159</v>
      </c>
      <c r="I58" s="82"/>
    </row>
    <row r="59" spans="1:14" x14ac:dyDescent="0.25">
      <c r="B59" s="1" t="s">
        <v>150</v>
      </c>
      <c r="E59" s="37"/>
      <c r="G59" s="27" t="s">
        <v>107</v>
      </c>
      <c r="I59" s="82"/>
      <c r="J59" s="12"/>
    </row>
    <row r="60" spans="1:14" x14ac:dyDescent="0.25">
      <c r="G60" s="27" t="s">
        <v>76</v>
      </c>
      <c r="I60" s="82"/>
      <c r="J60" s="19"/>
      <c r="K60" s="27"/>
      <c r="L60" s="27"/>
      <c r="M60" s="27"/>
    </row>
    <row r="61" spans="1:14" x14ac:dyDescent="0.25">
      <c r="B61" s="137" t="s">
        <v>160</v>
      </c>
      <c r="G61" s="27" t="s">
        <v>142</v>
      </c>
      <c r="I61" s="82"/>
      <c r="J61" s="19"/>
      <c r="K61" s="27"/>
      <c r="L61" s="44"/>
      <c r="M61" s="27"/>
      <c r="N61" s="86"/>
    </row>
    <row r="62" spans="1:14" x14ac:dyDescent="0.25">
      <c r="B62" s="1" t="s">
        <v>161</v>
      </c>
      <c r="E62" s="12"/>
      <c r="F62" s="27"/>
      <c r="G62" s="27" t="s">
        <v>162</v>
      </c>
      <c r="I62" s="82"/>
      <c r="J62" s="19"/>
      <c r="K62" s="27"/>
      <c r="L62" s="27"/>
      <c r="M62" s="27"/>
      <c r="N62" s="138"/>
    </row>
    <row r="63" spans="1:14" x14ac:dyDescent="0.25">
      <c r="B63" s="1" t="s">
        <v>152</v>
      </c>
      <c r="D63" s="1"/>
      <c r="E63" s="12"/>
      <c r="F63" s="27"/>
      <c r="G63" s="27" t="s">
        <v>163</v>
      </c>
      <c r="I63" s="82"/>
      <c r="J63" s="139">
        <f>SUM(J59:J62)</f>
        <v>0</v>
      </c>
      <c r="K63" s="27"/>
      <c r="L63" s="27"/>
      <c r="M63" s="27"/>
      <c r="N63" s="138"/>
    </row>
    <row r="64" spans="1:14" x14ac:dyDescent="0.25">
      <c r="B64" s="1" t="s">
        <v>153</v>
      </c>
      <c r="D64" s="1"/>
      <c r="E64" s="12"/>
      <c r="F64" s="27"/>
      <c r="G64" s="27"/>
      <c r="I64" s="82"/>
      <c r="J64" s="139"/>
      <c r="K64" s="27"/>
      <c r="L64" s="27"/>
      <c r="M64" s="27"/>
      <c r="N64" s="138"/>
    </row>
    <row r="65" spans="2:14" x14ac:dyDescent="0.25">
      <c r="B65" s="1" t="s">
        <v>154</v>
      </c>
      <c r="D65" s="1"/>
      <c r="E65" s="12"/>
      <c r="F65" s="27"/>
      <c r="G65" s="140" t="s">
        <v>164</v>
      </c>
      <c r="I65" s="82"/>
      <c r="J65" s="44"/>
      <c r="K65" s="27"/>
      <c r="L65" s="27"/>
      <c r="M65" s="27"/>
      <c r="N65" s="138"/>
    </row>
    <row r="66" spans="2:14" x14ac:dyDescent="0.25">
      <c r="B66" s="1" t="s">
        <v>155</v>
      </c>
      <c r="D66" s="1"/>
      <c r="E66" s="12"/>
      <c r="F66" s="27"/>
      <c r="G66" s="1" t="s">
        <v>165</v>
      </c>
      <c r="I66" s="82"/>
      <c r="J66" s="37"/>
      <c r="K66" s="27"/>
      <c r="L66" s="27"/>
      <c r="M66" s="27"/>
      <c r="N66" s="138"/>
    </row>
    <row r="67" spans="2:14" x14ac:dyDescent="0.25">
      <c r="B67" s="1" t="s">
        <v>166</v>
      </c>
      <c r="D67" s="1"/>
      <c r="E67" s="112">
        <f>SUM(E62:E66)</f>
        <v>0</v>
      </c>
      <c r="F67" s="27"/>
      <c r="I67" s="82"/>
      <c r="J67" s="44"/>
      <c r="K67" s="27"/>
      <c r="L67" s="27"/>
      <c r="M67" s="27"/>
      <c r="N67" s="138"/>
    </row>
    <row r="68" spans="2:14" x14ac:dyDescent="0.25">
      <c r="D68" s="1"/>
      <c r="F68" s="27"/>
      <c r="G68" s="137" t="s">
        <v>167</v>
      </c>
      <c r="I68" s="82"/>
      <c r="J68" s="44"/>
      <c r="K68" s="27"/>
      <c r="L68" s="27"/>
      <c r="M68" s="27"/>
      <c r="N68" s="138"/>
    </row>
    <row r="69" spans="2:14" x14ac:dyDescent="0.25">
      <c r="B69" s="1" t="s">
        <v>137</v>
      </c>
      <c r="D69" s="1"/>
      <c r="E69" s="37">
        <f>E59-E67</f>
        <v>0</v>
      </c>
      <c r="F69" s="27"/>
      <c r="G69" s="1" t="s">
        <v>146</v>
      </c>
      <c r="I69" s="82"/>
      <c r="J69" s="44"/>
      <c r="K69" s="27"/>
      <c r="L69" s="27"/>
      <c r="M69" s="27"/>
      <c r="N69" s="138"/>
    </row>
    <row r="70" spans="2:14" x14ac:dyDescent="0.25">
      <c r="D70" s="1"/>
      <c r="F70" s="27"/>
      <c r="G70" s="1" t="s">
        <v>147</v>
      </c>
      <c r="I70" s="82"/>
      <c r="J70" s="19"/>
      <c r="K70" s="27"/>
      <c r="L70" s="27"/>
      <c r="M70" s="27"/>
      <c r="N70" s="138"/>
    </row>
    <row r="71" spans="2:14" x14ac:dyDescent="0.25">
      <c r="D71" s="1"/>
      <c r="F71" s="27"/>
      <c r="G71" s="1" t="s">
        <v>168</v>
      </c>
      <c r="I71" s="82"/>
      <c r="J71" s="19"/>
      <c r="K71" s="27"/>
      <c r="L71" s="27"/>
      <c r="M71" s="27"/>
      <c r="N71" s="138"/>
    </row>
    <row r="72" spans="2:14" x14ac:dyDescent="0.25">
      <c r="D72" s="1"/>
      <c r="F72" s="27"/>
      <c r="G72" s="1" t="s">
        <v>8</v>
      </c>
      <c r="I72" s="82"/>
      <c r="J72" s="44"/>
      <c r="K72" s="27"/>
      <c r="L72" s="27"/>
      <c r="M72" s="27"/>
      <c r="N72" s="138"/>
    </row>
    <row r="73" spans="2:14" x14ac:dyDescent="0.25">
      <c r="D73" s="1"/>
      <c r="F73" s="27"/>
      <c r="G73" s="1" t="s">
        <v>169</v>
      </c>
      <c r="I73" s="82"/>
      <c r="J73" s="112">
        <f>SUM(J69:J72)</f>
        <v>0</v>
      </c>
    </row>
    <row r="74" spans="2:14" x14ac:dyDescent="0.25">
      <c r="D74" s="1"/>
      <c r="F74" s="27"/>
      <c r="I74" s="82"/>
      <c r="J74" s="140"/>
    </row>
    <row r="75" spans="2:14" x14ac:dyDescent="0.25">
      <c r="D75" s="1"/>
      <c r="F75" s="27"/>
      <c r="G75" s="1" t="s">
        <v>170</v>
      </c>
      <c r="I75" s="82"/>
      <c r="J75" s="37">
        <f>J66+J73</f>
        <v>0</v>
      </c>
    </row>
    <row r="76" spans="2:14" x14ac:dyDescent="0.25">
      <c r="E76" s="27"/>
      <c r="F76" s="27"/>
    </row>
    <row r="86" spans="1:6" x14ac:dyDescent="0.25">
      <c r="A86" s="141" t="s">
        <v>60</v>
      </c>
      <c r="D86" s="12"/>
      <c r="E86" s="12"/>
      <c r="F86" s="12"/>
    </row>
    <row r="87" spans="1:6" x14ac:dyDescent="0.25">
      <c r="A87" s="82"/>
      <c r="D87" s="12"/>
      <c r="E87" s="12"/>
      <c r="F87" s="12"/>
    </row>
    <row r="88" spans="1:6" x14ac:dyDescent="0.25">
      <c r="A88" s="82"/>
      <c r="D88" s="12"/>
      <c r="E88" s="12"/>
      <c r="F88" s="12"/>
    </row>
    <row r="89" spans="1:6" x14ac:dyDescent="0.25">
      <c r="A89" s="82"/>
      <c r="D89" s="12"/>
      <c r="E89" s="12"/>
      <c r="F89" s="12"/>
    </row>
    <row r="90" spans="1:6" x14ac:dyDescent="0.25">
      <c r="A90" s="82"/>
      <c r="E90" s="267"/>
      <c r="F90" s="267"/>
    </row>
    <row r="91" spans="1:6" x14ac:dyDescent="0.25">
      <c r="A91" s="82"/>
      <c r="E91" s="268"/>
      <c r="F91" s="268"/>
    </row>
    <row r="92" spans="1:6" x14ac:dyDescent="0.25">
      <c r="A92" s="82"/>
      <c r="E92" s="142"/>
      <c r="F92" s="142"/>
    </row>
    <row r="93" spans="1:6" x14ac:dyDescent="0.25">
      <c r="A93" s="82"/>
      <c r="E93" s="143"/>
      <c r="F93" s="143"/>
    </row>
    <row r="94" spans="1:6" x14ac:dyDescent="0.25">
      <c r="A94" s="82"/>
      <c r="E94" s="143"/>
      <c r="F94" s="143"/>
    </row>
    <row r="97" spans="1:10" x14ac:dyDescent="0.25">
      <c r="A97" s="63" t="s">
        <v>171</v>
      </c>
      <c r="D97" s="12"/>
      <c r="E97" s="12"/>
      <c r="F97" s="12"/>
      <c r="G97" s="12"/>
      <c r="H97" s="12"/>
      <c r="I97" s="12"/>
      <c r="J97" s="12"/>
    </row>
    <row r="98" spans="1:10" x14ac:dyDescent="0.25">
      <c r="A98" s="63"/>
      <c r="D98" s="12"/>
      <c r="E98" s="12"/>
      <c r="F98" s="12"/>
      <c r="G98" s="12"/>
      <c r="H98" s="12"/>
      <c r="I98" s="12"/>
      <c r="J98" s="12"/>
    </row>
    <row r="99" spans="1:10" x14ac:dyDescent="0.25">
      <c r="A99" s="63" t="s">
        <v>23</v>
      </c>
      <c r="E99" s="267"/>
      <c r="F99" s="267"/>
      <c r="G99" s="12"/>
      <c r="H99" s="12"/>
    </row>
    <row r="100" spans="1:10" x14ac:dyDescent="0.25">
      <c r="A100" s="63"/>
      <c r="E100" s="268"/>
      <c r="F100" s="268"/>
      <c r="G100" s="12"/>
      <c r="H100" s="12"/>
    </row>
    <row r="101" spans="1:10" x14ac:dyDescent="0.25">
      <c r="A101" s="63"/>
      <c r="E101" s="142"/>
      <c r="F101" s="142"/>
      <c r="G101" s="12"/>
      <c r="H101" s="12"/>
    </row>
    <row r="102" spans="1:10" x14ac:dyDescent="0.25">
      <c r="A102" s="63"/>
      <c r="E102" s="143"/>
      <c r="F102" s="143"/>
      <c r="G102" s="12"/>
      <c r="H102" s="12"/>
    </row>
    <row r="103" spans="1:10" x14ac:dyDescent="0.25">
      <c r="A103" s="63"/>
      <c r="D103" s="12"/>
      <c r="E103" s="12"/>
      <c r="F103" s="12"/>
      <c r="G103" s="12"/>
      <c r="H103" s="12"/>
      <c r="I103" s="12"/>
      <c r="J103" s="12"/>
    </row>
    <row r="104" spans="1:10" x14ac:dyDescent="0.25">
      <c r="A104" s="63"/>
      <c r="D104" s="12"/>
      <c r="E104" s="12"/>
      <c r="F104" s="12"/>
      <c r="G104" s="12"/>
      <c r="H104" s="12"/>
      <c r="I104" s="12"/>
      <c r="J104" s="12"/>
    </row>
    <row r="105" spans="1:10" x14ac:dyDescent="0.25">
      <c r="A105" s="63"/>
      <c r="D105" s="12"/>
      <c r="E105" s="12"/>
      <c r="F105" s="12"/>
      <c r="G105" s="12"/>
      <c r="H105" s="12"/>
      <c r="I105" s="12"/>
      <c r="J105" s="12"/>
    </row>
    <row r="106" spans="1:10" x14ac:dyDescent="0.25">
      <c r="A106" s="63"/>
      <c r="D106" s="12"/>
      <c r="E106" s="12"/>
      <c r="F106" s="12"/>
      <c r="G106" s="12"/>
      <c r="H106" s="12"/>
      <c r="I106" s="12"/>
      <c r="J106" s="12"/>
    </row>
    <row r="107" spans="1:10" x14ac:dyDescent="0.25">
      <c r="A107" s="63"/>
      <c r="D107" s="12"/>
      <c r="E107" s="12"/>
      <c r="F107" s="12"/>
      <c r="G107" s="12"/>
      <c r="H107" s="12"/>
      <c r="I107" s="12"/>
      <c r="J107" s="12"/>
    </row>
    <row r="108" spans="1:10" x14ac:dyDescent="0.25">
      <c r="A108" s="63"/>
      <c r="D108" s="12"/>
      <c r="E108" s="12"/>
      <c r="F108" s="12"/>
      <c r="G108" s="12"/>
      <c r="H108" s="12"/>
      <c r="I108" s="12"/>
      <c r="J108" s="12"/>
    </row>
  </sheetData>
  <mergeCells count="8">
    <mergeCell ref="E99:F99"/>
    <mergeCell ref="E100:F100"/>
    <mergeCell ref="D4:D6"/>
    <mergeCell ref="N4:N6"/>
    <mergeCell ref="Z4:Z6"/>
    <mergeCell ref="F29:G29"/>
    <mergeCell ref="E90:F90"/>
    <mergeCell ref="E91:F91"/>
  </mergeCells>
  <pageMargins left="0.39370078740157483" right="0.19685039370078741" top="0.98425196850393704" bottom="0.98425196850393704" header="0.51181102362204722" footer="0.51181102362204722"/>
  <pageSetup paperSize="9" pageOrder="overThenDown" orientation="landscape" r:id="rId1"/>
  <headerFooter alignWithMargins="0">
    <oddHeader>&amp;COppgave 9.4 – Fortegnskontoer</oddHeader>
    <oddFooter>&amp;CSide &amp;P av &amp;N</oddFooter>
  </headerFooter>
  <colBreaks count="3" manualBreakCount="3">
    <brk id="13" max="1048575" man="1"/>
    <brk id="25" max="1048575" man="1"/>
    <brk id="3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showZeros="0" workbookViewId="0"/>
  </sheetViews>
  <sheetFormatPr baseColWidth="10" defaultRowHeight="15.75" x14ac:dyDescent="0.25"/>
  <cols>
    <col min="1" max="1" width="6.42578125" style="1" customWidth="1"/>
    <col min="2" max="2" width="27.5703125" style="1" customWidth="1"/>
    <col min="3" max="12" width="10.7109375" style="1" customWidth="1"/>
    <col min="13" max="16384" width="11.42578125" style="1"/>
  </cols>
  <sheetData>
    <row r="1" spans="1:8" x14ac:dyDescent="0.25">
      <c r="A1" s="1" t="s">
        <v>0</v>
      </c>
    </row>
    <row r="2" spans="1:8" x14ac:dyDescent="0.25">
      <c r="A2" s="24" t="s">
        <v>172</v>
      </c>
      <c r="B2" s="3"/>
      <c r="C2" s="3"/>
      <c r="D2" s="3" t="s">
        <v>13</v>
      </c>
      <c r="E2" s="3" t="s">
        <v>173</v>
      </c>
      <c r="F2" s="4"/>
    </row>
    <row r="3" spans="1:8" x14ac:dyDescent="0.25">
      <c r="A3" s="5"/>
      <c r="B3" s="6"/>
      <c r="C3" s="6"/>
      <c r="D3" s="6" t="s">
        <v>174</v>
      </c>
      <c r="E3" s="6"/>
      <c r="F3" s="7"/>
    </row>
    <row r="4" spans="1:8" x14ac:dyDescent="0.25">
      <c r="A4" s="2" t="s">
        <v>3</v>
      </c>
      <c r="B4" s="3"/>
      <c r="C4" s="3"/>
      <c r="D4" s="144" t="s">
        <v>9</v>
      </c>
      <c r="E4" s="8" t="s">
        <v>11</v>
      </c>
      <c r="F4" s="145" t="s">
        <v>175</v>
      </c>
    </row>
    <row r="5" spans="1:8" x14ac:dyDescent="0.25">
      <c r="A5" s="146"/>
      <c r="B5" s="6"/>
      <c r="C5" s="6"/>
      <c r="D5" s="146"/>
      <c r="E5" s="10" t="s">
        <v>10</v>
      </c>
      <c r="F5" s="147" t="s">
        <v>12</v>
      </c>
    </row>
    <row r="6" spans="1:8" x14ac:dyDescent="0.25">
      <c r="A6" s="13">
        <v>1</v>
      </c>
      <c r="B6" s="118" t="s">
        <v>4</v>
      </c>
      <c r="C6" s="118"/>
      <c r="D6" s="148">
        <v>5000</v>
      </c>
      <c r="E6" s="34">
        <v>102300</v>
      </c>
      <c r="F6" s="121"/>
    </row>
    <row r="7" spans="1:8" x14ac:dyDescent="0.25">
      <c r="A7" s="16">
        <v>2</v>
      </c>
      <c r="B7" s="17" t="s">
        <v>5</v>
      </c>
      <c r="C7" s="17"/>
      <c r="D7" s="149">
        <v>2600</v>
      </c>
      <c r="E7" s="35"/>
      <c r="F7" s="126">
        <v>31713</v>
      </c>
    </row>
    <row r="8" spans="1:8" x14ac:dyDescent="0.25">
      <c r="A8" s="16">
        <v>3</v>
      </c>
      <c r="B8" s="17" t="s">
        <v>6</v>
      </c>
      <c r="C8" s="17"/>
      <c r="D8" s="149">
        <v>2380</v>
      </c>
      <c r="E8" s="35"/>
      <c r="F8" s="126">
        <f>E6-F7</f>
        <v>70587</v>
      </c>
    </row>
    <row r="9" spans="1:8" x14ac:dyDescent="0.25">
      <c r="A9" s="16"/>
      <c r="B9" s="17"/>
      <c r="C9" s="17"/>
      <c r="D9" s="149"/>
      <c r="E9" s="35"/>
      <c r="F9" s="126"/>
      <c r="H9" s="81"/>
    </row>
    <row r="10" spans="1:8" x14ac:dyDescent="0.25">
      <c r="A10" s="16">
        <v>4</v>
      </c>
      <c r="B10" s="17" t="s">
        <v>7</v>
      </c>
      <c r="C10" s="17"/>
      <c r="D10" s="149">
        <v>5400</v>
      </c>
      <c r="E10" s="35"/>
      <c r="F10" s="126"/>
      <c r="H10" s="81"/>
    </row>
    <row r="11" spans="1:8" x14ac:dyDescent="0.25">
      <c r="A11" s="16"/>
      <c r="B11" s="17"/>
      <c r="C11" s="17"/>
      <c r="D11" s="149">
        <v>2770</v>
      </c>
      <c r="E11" s="35"/>
      <c r="F11" s="126"/>
    </row>
    <row r="12" spans="1:8" x14ac:dyDescent="0.25">
      <c r="A12" s="16">
        <v>5</v>
      </c>
      <c r="B12" s="17" t="s">
        <v>42</v>
      </c>
      <c r="C12" s="17"/>
      <c r="D12" s="149">
        <v>5100</v>
      </c>
      <c r="E12" s="35"/>
      <c r="F12" s="126"/>
    </row>
    <row r="13" spans="1:8" x14ac:dyDescent="0.25">
      <c r="A13" s="16"/>
      <c r="B13" s="17"/>
      <c r="C13" s="17"/>
      <c r="D13" s="149">
        <v>2940</v>
      </c>
      <c r="E13" s="35"/>
      <c r="F13" s="126"/>
    </row>
    <row r="14" spans="1:8" x14ac:dyDescent="0.25">
      <c r="A14" s="16">
        <v>6</v>
      </c>
      <c r="B14" s="17" t="s">
        <v>176</v>
      </c>
      <c r="C14" s="17"/>
      <c r="D14" s="149">
        <v>5400</v>
      </c>
      <c r="E14" s="35"/>
      <c r="F14" s="126"/>
    </row>
    <row r="15" spans="1:8" x14ac:dyDescent="0.25">
      <c r="A15" s="150"/>
      <c r="B15" s="21"/>
      <c r="C15" s="21"/>
      <c r="D15" s="150">
        <v>2780</v>
      </c>
      <c r="E15" s="36"/>
      <c r="F15" s="132"/>
    </row>
    <row r="17" spans="1:12" x14ac:dyDescent="0.25">
      <c r="A17" s="1" t="s">
        <v>60</v>
      </c>
    </row>
    <row r="18" spans="1:12" x14ac:dyDescent="0.25">
      <c r="A18" s="45" t="s">
        <v>20</v>
      </c>
      <c r="B18" s="45" t="s">
        <v>3</v>
      </c>
      <c r="C18" s="8">
        <v>1950</v>
      </c>
      <c r="D18" s="8">
        <v>2380</v>
      </c>
      <c r="E18" s="8">
        <v>2600</v>
      </c>
      <c r="F18" s="8">
        <v>2770</v>
      </c>
      <c r="G18" s="8">
        <v>2780</v>
      </c>
      <c r="H18" s="8">
        <v>2940</v>
      </c>
      <c r="I18" s="8">
        <v>5000</v>
      </c>
      <c r="J18" s="8">
        <v>5100</v>
      </c>
      <c r="K18" s="8">
        <v>5400</v>
      </c>
      <c r="L18" s="8" t="s">
        <v>18</v>
      </c>
    </row>
    <row r="19" spans="1:12" x14ac:dyDescent="0.25">
      <c r="A19" s="50"/>
      <c r="B19" s="50"/>
      <c r="C19" s="42" t="s">
        <v>24</v>
      </c>
      <c r="D19" s="42" t="s">
        <v>26</v>
      </c>
      <c r="E19" s="42" t="s">
        <v>28</v>
      </c>
      <c r="F19" s="42" t="s">
        <v>28</v>
      </c>
      <c r="G19" s="42" t="s">
        <v>32</v>
      </c>
      <c r="H19" s="42" t="s">
        <v>41</v>
      </c>
      <c r="I19" s="42" t="s">
        <v>33</v>
      </c>
      <c r="J19" s="42" t="s">
        <v>66</v>
      </c>
      <c r="K19" s="42" t="s">
        <v>36</v>
      </c>
      <c r="L19" s="42"/>
    </row>
    <row r="20" spans="1:12" x14ac:dyDescent="0.25">
      <c r="A20" s="50"/>
      <c r="B20" s="50"/>
      <c r="C20" s="42" t="s">
        <v>25</v>
      </c>
      <c r="D20" s="42" t="s">
        <v>27</v>
      </c>
      <c r="E20" s="42" t="s">
        <v>29</v>
      </c>
      <c r="F20" s="42" t="s">
        <v>30</v>
      </c>
      <c r="G20" s="42" t="s">
        <v>30</v>
      </c>
      <c r="H20" s="42" t="s">
        <v>177</v>
      </c>
      <c r="I20" s="42"/>
      <c r="J20" s="42"/>
      <c r="K20" s="42" t="s">
        <v>37</v>
      </c>
      <c r="L20" s="42"/>
    </row>
    <row r="21" spans="1:12" x14ac:dyDescent="0.25">
      <c r="A21" s="46"/>
      <c r="B21" s="46"/>
      <c r="C21" s="10"/>
      <c r="D21" s="10"/>
      <c r="E21" s="10"/>
      <c r="F21" s="10" t="s">
        <v>31</v>
      </c>
      <c r="G21" s="10" t="s">
        <v>31</v>
      </c>
      <c r="H21" s="10" t="s">
        <v>35</v>
      </c>
      <c r="I21" s="10"/>
      <c r="J21" s="10"/>
      <c r="K21" s="10" t="s">
        <v>31</v>
      </c>
      <c r="L21" s="10"/>
    </row>
    <row r="22" spans="1:12" x14ac:dyDescent="0.25">
      <c r="A22" s="151" t="s">
        <v>178</v>
      </c>
      <c r="B22" s="152" t="s">
        <v>179</v>
      </c>
      <c r="C22" s="153"/>
      <c r="D22" s="39"/>
      <c r="E22" s="39"/>
      <c r="F22" s="39"/>
      <c r="G22" s="39"/>
      <c r="H22" s="39"/>
      <c r="I22" s="39"/>
      <c r="J22" s="39"/>
      <c r="K22" s="38"/>
      <c r="L22" s="34">
        <f>SUM(C22:K22)</f>
        <v>0</v>
      </c>
    </row>
    <row r="23" spans="1:12" x14ac:dyDescent="0.25">
      <c r="A23" s="154" t="s">
        <v>180</v>
      </c>
      <c r="B23" s="17" t="s">
        <v>7</v>
      </c>
      <c r="C23" s="125"/>
      <c r="D23" s="40"/>
      <c r="E23" s="40"/>
      <c r="F23" s="40"/>
      <c r="G23" s="40"/>
      <c r="H23" s="40"/>
      <c r="I23" s="40"/>
      <c r="J23" s="40"/>
      <c r="K23" s="35"/>
      <c r="L23" s="38">
        <f>SUM(C23:K23)</f>
        <v>0</v>
      </c>
    </row>
    <row r="24" spans="1:12" x14ac:dyDescent="0.25">
      <c r="A24" s="154" t="s">
        <v>178</v>
      </c>
      <c r="B24" s="17" t="s">
        <v>8</v>
      </c>
      <c r="C24" s="125"/>
      <c r="D24" s="40"/>
      <c r="E24" s="40"/>
      <c r="F24" s="40"/>
      <c r="G24" s="40"/>
      <c r="H24" s="40"/>
      <c r="I24" s="40"/>
      <c r="J24" s="40"/>
      <c r="K24" s="35"/>
      <c r="L24" s="38">
        <f>SUM(C24:K24)</f>
        <v>0</v>
      </c>
    </row>
    <row r="25" spans="1:12" x14ac:dyDescent="0.25">
      <c r="A25" s="154" t="s">
        <v>180</v>
      </c>
      <c r="B25" s="17" t="s">
        <v>181</v>
      </c>
      <c r="C25" s="125"/>
      <c r="D25" s="40"/>
      <c r="E25" s="40"/>
      <c r="F25" s="40"/>
      <c r="G25" s="40"/>
      <c r="H25" s="40"/>
      <c r="I25" s="40"/>
      <c r="J25" s="40"/>
      <c r="K25" s="35"/>
      <c r="L25" s="38">
        <f>SUM(C25:K25)</f>
        <v>0</v>
      </c>
    </row>
    <row r="26" spans="1:12" x14ac:dyDescent="0.25">
      <c r="A26" s="155" t="s">
        <v>180</v>
      </c>
      <c r="B26" s="21" t="s">
        <v>182</v>
      </c>
      <c r="C26" s="131"/>
      <c r="D26" s="41"/>
      <c r="E26" s="41"/>
      <c r="F26" s="41"/>
      <c r="G26" s="41"/>
      <c r="H26" s="41"/>
      <c r="I26" s="41"/>
      <c r="J26" s="41"/>
      <c r="K26" s="36"/>
      <c r="L26" s="43">
        <f>SUM(C26:K26)</f>
        <v>0</v>
      </c>
    </row>
  </sheetData>
  <pageMargins left="0.39370078740157483" right="0.39370078740157483" top="0.98425196850393704" bottom="0.98425196850393704" header="0.51181102362204722" footer="0.51181102362204722"/>
  <pageSetup paperSize="9" pageOrder="overThenDown" orientation="landscape" r:id="rId1"/>
  <headerFooter alignWithMargins="0">
    <oddHeader>&amp;COppgave 9.5 – Fortegnskontoer</oddHeader>
    <oddFooter>&amp;CSide &amp;P av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8"/>
  <sheetViews>
    <sheetView showGridLines="0" showZeros="0" workbookViewId="0"/>
  </sheetViews>
  <sheetFormatPr baseColWidth="10" defaultRowHeight="15.75" x14ac:dyDescent="0.25"/>
  <cols>
    <col min="1" max="1" width="6.7109375" style="1" customWidth="1"/>
    <col min="2" max="2" width="14.140625" style="1" bestFit="1" customWidth="1"/>
    <col min="3" max="8" width="11.7109375" style="1" customWidth="1"/>
    <col min="9" max="9" width="8.85546875" style="1" customWidth="1"/>
    <col min="10" max="11" width="11.7109375" style="1" customWidth="1"/>
    <col min="12" max="14" width="9.28515625" style="1" customWidth="1"/>
    <col min="15" max="15" width="8.85546875" style="1" customWidth="1"/>
    <col min="16" max="16384" width="11.42578125" style="1"/>
  </cols>
  <sheetData>
    <row r="2" spans="1:9" x14ac:dyDescent="0.25">
      <c r="B2" s="81"/>
    </row>
    <row r="5" spans="1:9" x14ac:dyDescent="0.25">
      <c r="A5" s="45" t="s">
        <v>20</v>
      </c>
      <c r="B5" s="45" t="s">
        <v>3</v>
      </c>
      <c r="C5" s="8">
        <v>1920</v>
      </c>
      <c r="D5" s="8">
        <v>2710</v>
      </c>
      <c r="E5" s="8">
        <v>6860</v>
      </c>
      <c r="F5" s="8">
        <v>7100</v>
      </c>
      <c r="G5" s="8">
        <v>7140</v>
      </c>
      <c r="H5" s="8">
        <v>7150</v>
      </c>
      <c r="I5" s="8" t="s">
        <v>18</v>
      </c>
    </row>
    <row r="6" spans="1:9" x14ac:dyDescent="0.25">
      <c r="A6" s="50"/>
      <c r="B6" s="50"/>
      <c r="C6" s="42" t="s">
        <v>183</v>
      </c>
      <c r="D6" s="42" t="s">
        <v>85</v>
      </c>
      <c r="E6" s="42" t="s">
        <v>184</v>
      </c>
      <c r="F6" s="42" t="s">
        <v>185</v>
      </c>
      <c r="G6" s="42" t="s">
        <v>186</v>
      </c>
      <c r="H6" s="42" t="s">
        <v>187</v>
      </c>
      <c r="I6" s="42"/>
    </row>
    <row r="7" spans="1:9" x14ac:dyDescent="0.25">
      <c r="A7" s="46"/>
      <c r="B7" s="46"/>
      <c r="C7" s="10" t="s">
        <v>188</v>
      </c>
      <c r="D7" s="10" t="s">
        <v>99</v>
      </c>
      <c r="E7" s="10" t="s">
        <v>104</v>
      </c>
      <c r="F7" s="10" t="s">
        <v>189</v>
      </c>
      <c r="G7" s="10" t="s">
        <v>104</v>
      </c>
      <c r="H7" s="10" t="s">
        <v>104</v>
      </c>
      <c r="I7" s="10"/>
    </row>
    <row r="8" spans="1:9" x14ac:dyDescent="0.25">
      <c r="A8" s="46"/>
      <c r="B8" s="46" t="s">
        <v>190</v>
      </c>
      <c r="C8" s="43"/>
      <c r="D8" s="43"/>
      <c r="E8" s="43"/>
      <c r="F8" s="43"/>
      <c r="G8" s="43"/>
      <c r="H8" s="43"/>
      <c r="I8" s="46">
        <f>SUM(C8:H8)</f>
        <v>0</v>
      </c>
    </row>
  </sheetData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Header>&amp;COppgave 9.6 – Fortegnskontoer</oddHeader>
    <oddFooter>&amp;CSide &amp;P av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N27"/>
  <sheetViews>
    <sheetView showGridLines="0" showZeros="0" zoomScaleNormal="100" workbookViewId="0"/>
  </sheetViews>
  <sheetFormatPr baseColWidth="10" defaultRowHeight="15.75" x14ac:dyDescent="0.25"/>
  <cols>
    <col min="1" max="1" width="6" style="1" bestFit="1" customWidth="1"/>
    <col min="2" max="2" width="23.140625" style="1" bestFit="1" customWidth="1"/>
    <col min="3" max="3" width="4.42578125" style="1" bestFit="1" customWidth="1"/>
    <col min="4" max="4" width="3.85546875" style="1" bestFit="1" customWidth="1"/>
    <col min="5" max="13" width="11.28515625" style="1" customWidth="1"/>
    <col min="14" max="14" width="3.85546875" style="1" customWidth="1"/>
    <col min="15" max="25" width="11.28515625" style="1" customWidth="1"/>
    <col min="26" max="26" width="10.140625" style="1" customWidth="1"/>
    <col min="27" max="27" width="2.28515625" style="1" customWidth="1"/>
    <col min="28" max="28" width="3.85546875" style="1" customWidth="1"/>
    <col min="29" max="29" width="3.7109375" style="1" customWidth="1"/>
    <col min="30" max="16384" width="11.42578125" style="1"/>
  </cols>
  <sheetData>
    <row r="1" spans="1:38" x14ac:dyDescent="0.25">
      <c r="A1" s="1" t="s">
        <v>0</v>
      </c>
    </row>
    <row r="2" spans="1:38" ht="15.75" customHeight="1" x14ac:dyDescent="0.25">
      <c r="A2" s="187"/>
      <c r="B2" s="186"/>
      <c r="C2" s="185"/>
      <c r="D2" s="264" t="s">
        <v>74</v>
      </c>
      <c r="E2" s="184">
        <v>1230</v>
      </c>
      <c r="F2" s="184">
        <v>10002</v>
      </c>
      <c r="G2" s="184">
        <v>1920</v>
      </c>
      <c r="H2" s="184">
        <v>1950</v>
      </c>
      <c r="I2" s="184">
        <v>2060</v>
      </c>
      <c r="J2" s="184">
        <v>20009</v>
      </c>
      <c r="K2" s="184">
        <v>20017</v>
      </c>
      <c r="L2" s="184">
        <v>2600</v>
      </c>
      <c r="M2" s="8">
        <v>2700</v>
      </c>
      <c r="N2" s="276" t="s">
        <v>74</v>
      </c>
      <c r="O2" s="184">
        <v>2710</v>
      </c>
      <c r="P2" s="184">
        <v>2740</v>
      </c>
      <c r="Q2" s="184">
        <v>2770</v>
      </c>
      <c r="R2" s="8">
        <v>2780</v>
      </c>
      <c r="S2" s="184">
        <v>2940</v>
      </c>
      <c r="T2" s="8">
        <v>3000</v>
      </c>
      <c r="U2" s="184">
        <v>4300</v>
      </c>
      <c r="V2" s="184">
        <v>5000</v>
      </c>
      <c r="W2" s="184">
        <v>5100</v>
      </c>
      <c r="X2" s="184">
        <v>5400</v>
      </c>
      <c r="Y2" s="184">
        <v>6800</v>
      </c>
      <c r="Z2" s="184" t="s">
        <v>18</v>
      </c>
      <c r="AB2" s="1" t="s">
        <v>171</v>
      </c>
      <c r="AC2" s="82">
        <v>1</v>
      </c>
      <c r="AD2" s="27"/>
      <c r="AE2" s="27"/>
      <c r="AF2" s="27"/>
      <c r="AG2" s="27"/>
      <c r="AH2" s="27"/>
      <c r="AI2" s="27"/>
      <c r="AJ2" s="27"/>
      <c r="AK2" s="27"/>
      <c r="AL2" s="27"/>
    </row>
    <row r="3" spans="1:38" x14ac:dyDescent="0.25">
      <c r="A3" s="183"/>
      <c r="B3" s="66"/>
      <c r="C3" s="42" t="s">
        <v>105</v>
      </c>
      <c r="D3" s="275"/>
      <c r="E3" s="181" t="s">
        <v>203</v>
      </c>
      <c r="F3" s="181" t="s">
        <v>202</v>
      </c>
      <c r="G3" s="42" t="s">
        <v>183</v>
      </c>
      <c r="H3" s="181" t="s">
        <v>65</v>
      </c>
      <c r="I3" s="181" t="s">
        <v>80</v>
      </c>
      <c r="J3" s="181" t="s">
        <v>201</v>
      </c>
      <c r="K3" s="42" t="s">
        <v>200</v>
      </c>
      <c r="L3" s="181" t="s">
        <v>5</v>
      </c>
      <c r="M3" s="42" t="s">
        <v>84</v>
      </c>
      <c r="N3" s="272"/>
      <c r="O3" s="181" t="s">
        <v>85</v>
      </c>
      <c r="P3" s="181" t="s">
        <v>86</v>
      </c>
      <c r="Q3" s="181" t="s">
        <v>28</v>
      </c>
      <c r="R3" s="181" t="s">
        <v>32</v>
      </c>
      <c r="S3" s="181" t="s">
        <v>41</v>
      </c>
      <c r="T3" s="42" t="s">
        <v>88</v>
      </c>
      <c r="U3" s="181" t="s">
        <v>89</v>
      </c>
      <c r="V3" s="181" t="s">
        <v>33</v>
      </c>
      <c r="W3" s="181" t="s">
        <v>66</v>
      </c>
      <c r="X3" s="181" t="s">
        <v>36</v>
      </c>
      <c r="Y3" s="181" t="s">
        <v>199</v>
      </c>
      <c r="Z3" s="181"/>
      <c r="AD3" s="27"/>
      <c r="AE3" s="27"/>
      <c r="AF3" s="27"/>
      <c r="AG3" s="27"/>
      <c r="AH3" s="27"/>
      <c r="AI3" s="27"/>
      <c r="AJ3" s="27"/>
      <c r="AK3" s="27"/>
      <c r="AL3" s="27"/>
    </row>
    <row r="4" spans="1:38" x14ac:dyDescent="0.25">
      <c r="A4" s="182" t="s">
        <v>20</v>
      </c>
      <c r="B4" s="50" t="s">
        <v>3</v>
      </c>
      <c r="C4" s="42" t="s">
        <v>106</v>
      </c>
      <c r="D4" s="275"/>
      <c r="E4" s="181"/>
      <c r="F4" s="181"/>
      <c r="G4" s="181" t="s">
        <v>188</v>
      </c>
      <c r="H4" s="181" t="s">
        <v>25</v>
      </c>
      <c r="I4" s="181" t="s">
        <v>97</v>
      </c>
      <c r="J4" s="181" t="s">
        <v>198</v>
      </c>
      <c r="K4" s="181" t="s">
        <v>197</v>
      </c>
      <c r="L4" s="181"/>
      <c r="M4" s="181" t="s">
        <v>99</v>
      </c>
      <c r="N4" s="272"/>
      <c r="O4" s="181" t="s">
        <v>99</v>
      </c>
      <c r="P4" s="181" t="s">
        <v>100</v>
      </c>
      <c r="Q4" s="181" t="s">
        <v>38</v>
      </c>
      <c r="R4" s="181" t="s">
        <v>196</v>
      </c>
      <c r="S4" s="181" t="s">
        <v>19</v>
      </c>
      <c r="T4" s="181" t="s">
        <v>103</v>
      </c>
      <c r="U4" s="181"/>
      <c r="V4" s="181"/>
      <c r="W4" s="181"/>
      <c r="X4" s="181" t="s">
        <v>37</v>
      </c>
      <c r="Y4" s="181" t="s">
        <v>195</v>
      </c>
      <c r="Z4" s="181"/>
      <c r="AD4" s="27"/>
      <c r="AE4" s="27"/>
      <c r="AF4" s="27"/>
      <c r="AG4" s="27"/>
      <c r="AH4" s="27"/>
      <c r="AI4" s="27"/>
      <c r="AJ4" s="27"/>
      <c r="AK4" s="27"/>
      <c r="AL4" s="27"/>
    </row>
    <row r="5" spans="1:38" x14ac:dyDescent="0.25">
      <c r="A5" s="180"/>
      <c r="B5" s="46"/>
      <c r="C5" s="10"/>
      <c r="D5" s="179"/>
      <c r="E5" s="67"/>
      <c r="F5" s="67"/>
      <c r="G5" s="67"/>
      <c r="H5" s="67"/>
      <c r="I5" s="67"/>
      <c r="J5" s="67"/>
      <c r="K5" s="67"/>
      <c r="L5" s="67"/>
      <c r="M5" s="67"/>
      <c r="N5" s="273"/>
      <c r="O5" s="67"/>
      <c r="P5" s="67"/>
      <c r="Q5" s="67" t="s">
        <v>194</v>
      </c>
      <c r="R5" s="67" t="s">
        <v>31</v>
      </c>
      <c r="S5" s="67"/>
      <c r="T5" s="67"/>
      <c r="U5" s="67"/>
      <c r="V5" s="67"/>
      <c r="W5" s="67"/>
      <c r="X5" s="67" t="s">
        <v>31</v>
      </c>
      <c r="Y5" s="67"/>
      <c r="Z5" s="67"/>
      <c r="AC5" s="82">
        <v>2</v>
      </c>
      <c r="AD5" s="27"/>
      <c r="AE5" s="27"/>
      <c r="AF5" s="27"/>
      <c r="AG5" s="27"/>
      <c r="AH5" s="27"/>
      <c r="AI5" s="27"/>
      <c r="AJ5" s="27"/>
      <c r="AK5" s="27"/>
      <c r="AL5" s="27"/>
    </row>
    <row r="6" spans="1:38" x14ac:dyDescent="0.25">
      <c r="A6" s="178" t="s">
        <v>193</v>
      </c>
      <c r="B6" s="177" t="s">
        <v>128</v>
      </c>
      <c r="C6" s="176"/>
      <c r="D6" s="175">
        <v>1</v>
      </c>
      <c r="E6" s="173"/>
      <c r="F6" s="173">
        <f>42000-20000</f>
        <v>22000</v>
      </c>
      <c r="G6" s="173">
        <f>826500-431500</f>
        <v>395000</v>
      </c>
      <c r="H6" s="173">
        <f>71000-43000</f>
        <v>28000</v>
      </c>
      <c r="I6" s="173">
        <v>22000</v>
      </c>
      <c r="J6" s="173"/>
      <c r="K6" s="173">
        <v>-25000</v>
      </c>
      <c r="L6" s="173">
        <f>43000-71000</f>
        <v>-28000</v>
      </c>
      <c r="M6" s="173">
        <f>750-154500</f>
        <v>-153750</v>
      </c>
      <c r="N6" s="174">
        <v>1</v>
      </c>
      <c r="O6" s="173">
        <f>110400-1100</f>
        <v>109300</v>
      </c>
      <c r="P6" s="173"/>
      <c r="Q6" s="173">
        <f>22500-34344</f>
        <v>-11844</v>
      </c>
      <c r="R6" s="173">
        <v>-14685</v>
      </c>
      <c r="S6" s="173">
        <v>-104160</v>
      </c>
      <c r="T6" s="173">
        <f>3000-618000</f>
        <v>-615000</v>
      </c>
      <c r="U6" s="173">
        <f>403000-1400</f>
        <v>401600</v>
      </c>
      <c r="V6" s="173">
        <v>80000</v>
      </c>
      <c r="W6" s="173">
        <v>8160</v>
      </c>
      <c r="X6" s="173">
        <v>12995</v>
      </c>
      <c r="Y6" s="173">
        <v>2000</v>
      </c>
      <c r="Z6" s="172"/>
      <c r="AD6" s="27"/>
      <c r="AE6" s="27"/>
      <c r="AF6" s="27"/>
      <c r="AG6" s="27"/>
      <c r="AH6" s="27"/>
      <c r="AI6" s="27"/>
      <c r="AJ6" s="27"/>
      <c r="AK6" s="27"/>
      <c r="AL6" s="27"/>
    </row>
    <row r="7" spans="1:38" x14ac:dyDescent="0.25">
      <c r="A7" s="169"/>
      <c r="B7" s="168"/>
      <c r="C7" s="167"/>
      <c r="D7" s="98">
        <v>2</v>
      </c>
      <c r="E7" s="166"/>
      <c r="F7" s="166"/>
      <c r="G7" s="166"/>
      <c r="H7" s="166"/>
      <c r="I7" s="166"/>
      <c r="J7" s="166"/>
      <c r="K7" s="166"/>
      <c r="L7" s="166"/>
      <c r="M7" s="166"/>
      <c r="N7" s="162">
        <v>2</v>
      </c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>
        <f t="shared" ref="Z7:Z23" si="0">SUM(O7:Y7,E7:M7)</f>
        <v>0</v>
      </c>
      <c r="AD7" s="27"/>
      <c r="AE7" s="27"/>
      <c r="AF7" s="44"/>
      <c r="AG7" s="27"/>
      <c r="AH7" s="27"/>
      <c r="AI7" s="44"/>
      <c r="AJ7" s="27"/>
      <c r="AK7" s="27"/>
      <c r="AL7" s="27"/>
    </row>
    <row r="8" spans="1:38" x14ac:dyDescent="0.25">
      <c r="A8" s="169"/>
      <c r="B8" s="168"/>
      <c r="C8" s="167"/>
      <c r="D8" s="98">
        <v>3</v>
      </c>
      <c r="E8" s="166"/>
      <c r="F8" s="166"/>
      <c r="G8" s="166"/>
      <c r="H8" s="166"/>
      <c r="I8" s="166"/>
      <c r="J8" s="166"/>
      <c r="K8" s="166"/>
      <c r="L8" s="166"/>
      <c r="M8" s="166"/>
      <c r="N8" s="162">
        <v>3</v>
      </c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>
        <f t="shared" si="0"/>
        <v>0</v>
      </c>
      <c r="AD8" s="27"/>
      <c r="AE8" s="27"/>
      <c r="AF8" s="44"/>
      <c r="AG8" s="27"/>
      <c r="AH8" s="27"/>
      <c r="AI8" s="44"/>
      <c r="AJ8" s="171"/>
      <c r="AK8" s="27"/>
      <c r="AL8" s="27"/>
    </row>
    <row r="9" spans="1:38" x14ac:dyDescent="0.25">
      <c r="A9" s="169"/>
      <c r="B9" s="168"/>
      <c r="C9" s="167"/>
      <c r="D9" s="98">
        <v>4</v>
      </c>
      <c r="E9" s="166"/>
      <c r="F9" s="166"/>
      <c r="G9" s="166"/>
      <c r="H9" s="166"/>
      <c r="I9" s="166"/>
      <c r="J9" s="166"/>
      <c r="K9" s="166"/>
      <c r="L9" s="166"/>
      <c r="M9" s="166"/>
      <c r="N9" s="162">
        <v>4</v>
      </c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>
        <f t="shared" si="0"/>
        <v>0</v>
      </c>
      <c r="AD9" s="27"/>
      <c r="AE9" s="27"/>
      <c r="AF9" s="44"/>
      <c r="AG9" s="27"/>
      <c r="AH9" s="27"/>
      <c r="AI9" s="44"/>
      <c r="AJ9" s="27"/>
      <c r="AK9" s="27"/>
      <c r="AL9" s="27"/>
    </row>
    <row r="10" spans="1:38" x14ac:dyDescent="0.25">
      <c r="A10" s="169"/>
      <c r="B10" s="168"/>
      <c r="C10" s="167"/>
      <c r="D10" s="98">
        <v>5</v>
      </c>
      <c r="E10" s="166"/>
      <c r="F10" s="166"/>
      <c r="G10" s="166"/>
      <c r="H10" s="166"/>
      <c r="I10" s="166"/>
      <c r="J10" s="166"/>
      <c r="K10" s="166"/>
      <c r="L10" s="166"/>
      <c r="M10" s="166"/>
      <c r="N10" s="162">
        <v>5</v>
      </c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>
        <f t="shared" si="0"/>
        <v>0</v>
      </c>
      <c r="AD10" s="27"/>
      <c r="AE10" s="27"/>
      <c r="AF10" s="44"/>
      <c r="AG10" s="27"/>
      <c r="AH10" s="27"/>
      <c r="AI10" s="44"/>
      <c r="AJ10" s="27"/>
      <c r="AK10" s="27"/>
      <c r="AL10" s="27"/>
    </row>
    <row r="11" spans="1:38" x14ac:dyDescent="0.25">
      <c r="A11" s="169"/>
      <c r="B11" s="168"/>
      <c r="C11" s="167"/>
      <c r="D11" s="98">
        <v>6</v>
      </c>
      <c r="E11" s="166"/>
      <c r="F11" s="166"/>
      <c r="G11" s="166"/>
      <c r="H11" s="166"/>
      <c r="I11" s="166"/>
      <c r="J11" s="166"/>
      <c r="K11" s="166"/>
      <c r="L11" s="166"/>
      <c r="M11" s="166"/>
      <c r="N11" s="162">
        <v>6</v>
      </c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>
        <f t="shared" si="0"/>
        <v>0</v>
      </c>
      <c r="AD11" s="27"/>
      <c r="AE11" s="27"/>
      <c r="AF11" s="27"/>
      <c r="AG11" s="27"/>
      <c r="AH11" s="27"/>
      <c r="AI11" s="27"/>
      <c r="AJ11" s="27"/>
      <c r="AK11" s="27"/>
      <c r="AL11" s="27"/>
    </row>
    <row r="12" spans="1:38" x14ac:dyDescent="0.25">
      <c r="A12" s="169"/>
      <c r="B12" s="168"/>
      <c r="C12" s="167"/>
      <c r="D12" s="98">
        <v>7</v>
      </c>
      <c r="E12" s="166"/>
      <c r="F12" s="166"/>
      <c r="G12" s="166"/>
      <c r="H12" s="166"/>
      <c r="I12" s="166"/>
      <c r="J12" s="166"/>
      <c r="K12" s="166"/>
      <c r="L12" s="166"/>
      <c r="M12" s="166"/>
      <c r="N12" s="162">
        <v>7</v>
      </c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>
        <f t="shared" si="0"/>
        <v>0</v>
      </c>
      <c r="AD12" s="27"/>
      <c r="AE12" s="27"/>
      <c r="AF12" s="27"/>
      <c r="AG12" s="27"/>
      <c r="AH12" s="27"/>
      <c r="AI12" s="27"/>
      <c r="AJ12" s="27"/>
      <c r="AK12" s="27"/>
      <c r="AL12" s="27"/>
    </row>
    <row r="13" spans="1:38" x14ac:dyDescent="0.25">
      <c r="A13" s="169"/>
      <c r="B13" s="168"/>
      <c r="C13" s="167"/>
      <c r="D13" s="98">
        <v>8</v>
      </c>
      <c r="E13" s="166"/>
      <c r="F13" s="166"/>
      <c r="G13" s="166"/>
      <c r="H13" s="166"/>
      <c r="I13" s="166"/>
      <c r="J13" s="166"/>
      <c r="K13" s="166"/>
      <c r="L13" s="166"/>
      <c r="M13" s="166"/>
      <c r="N13" s="162">
        <v>8</v>
      </c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>
        <f t="shared" si="0"/>
        <v>0</v>
      </c>
      <c r="AD13" s="27"/>
      <c r="AE13" s="27"/>
      <c r="AF13" s="27"/>
      <c r="AG13" s="27"/>
      <c r="AH13" s="27"/>
      <c r="AI13" s="27"/>
      <c r="AJ13" s="27"/>
      <c r="AK13" s="27"/>
      <c r="AL13" s="27"/>
    </row>
    <row r="14" spans="1:38" x14ac:dyDescent="0.25">
      <c r="A14" s="169"/>
      <c r="B14" s="168"/>
      <c r="C14" s="167"/>
      <c r="D14" s="98">
        <v>9</v>
      </c>
      <c r="E14" s="166"/>
      <c r="F14" s="166"/>
      <c r="G14" s="166"/>
      <c r="H14" s="166"/>
      <c r="I14" s="166"/>
      <c r="J14" s="166"/>
      <c r="K14" s="166"/>
      <c r="L14" s="166"/>
      <c r="M14" s="166"/>
      <c r="N14" s="162">
        <v>9</v>
      </c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>
        <f t="shared" si="0"/>
        <v>0</v>
      </c>
      <c r="AD14" s="27"/>
      <c r="AE14" s="27"/>
      <c r="AF14" s="27"/>
      <c r="AG14" s="27"/>
      <c r="AH14" s="27"/>
      <c r="AI14" s="27"/>
      <c r="AJ14" s="27"/>
      <c r="AK14" s="27"/>
      <c r="AL14" s="27"/>
    </row>
    <row r="15" spans="1:38" x14ac:dyDescent="0.25">
      <c r="A15" s="169"/>
      <c r="B15" s="168"/>
      <c r="C15" s="167"/>
      <c r="D15" s="98">
        <v>10</v>
      </c>
      <c r="E15" s="166"/>
      <c r="F15" s="166"/>
      <c r="G15" s="166"/>
      <c r="H15" s="166"/>
      <c r="I15" s="166"/>
      <c r="J15" s="166"/>
      <c r="K15" s="166"/>
      <c r="L15" s="166"/>
      <c r="M15" s="166"/>
      <c r="N15" s="162">
        <v>10</v>
      </c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>
        <f t="shared" si="0"/>
        <v>0</v>
      </c>
      <c r="AC15" s="82">
        <v>3</v>
      </c>
      <c r="AD15" s="170"/>
      <c r="AE15" s="27"/>
      <c r="AF15" s="27"/>
      <c r="AG15" s="27"/>
      <c r="AH15" s="27"/>
      <c r="AI15" s="27"/>
      <c r="AJ15" s="27"/>
      <c r="AK15" s="27"/>
      <c r="AL15" s="27"/>
    </row>
    <row r="16" spans="1:38" x14ac:dyDescent="0.25">
      <c r="A16" s="169"/>
      <c r="B16" s="168"/>
      <c r="C16" s="167"/>
      <c r="D16" s="98">
        <v>11</v>
      </c>
      <c r="E16" s="166"/>
      <c r="F16" s="166"/>
      <c r="G16" s="166"/>
      <c r="H16" s="166"/>
      <c r="I16" s="166"/>
      <c r="J16" s="166"/>
      <c r="K16" s="166"/>
      <c r="L16" s="166"/>
      <c r="M16" s="166"/>
      <c r="N16" s="162">
        <v>11</v>
      </c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>
        <f t="shared" si="0"/>
        <v>0</v>
      </c>
      <c r="AD16" s="27"/>
      <c r="AE16" s="27"/>
      <c r="AF16" s="27"/>
      <c r="AG16" s="27"/>
      <c r="AH16" s="27"/>
      <c r="AI16" s="27"/>
      <c r="AJ16" s="27"/>
      <c r="AK16" s="27"/>
      <c r="AL16" s="27"/>
    </row>
    <row r="17" spans="1:40" x14ac:dyDescent="0.25">
      <c r="A17" s="169"/>
      <c r="B17" s="168"/>
      <c r="C17" s="167"/>
      <c r="D17" s="98">
        <v>12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2">
        <v>12</v>
      </c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>
        <f t="shared" si="0"/>
        <v>0</v>
      </c>
      <c r="AD17" s="27"/>
      <c r="AE17" s="27"/>
      <c r="AF17" s="27"/>
      <c r="AG17" s="27"/>
      <c r="AH17" s="27"/>
      <c r="AI17" s="27"/>
      <c r="AJ17" s="27"/>
      <c r="AK17" s="27"/>
      <c r="AL17" s="27"/>
    </row>
    <row r="18" spans="1:40" x14ac:dyDescent="0.25">
      <c r="A18" s="169"/>
      <c r="B18" s="168"/>
      <c r="C18" s="167"/>
      <c r="D18" s="98">
        <v>13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2">
        <v>13</v>
      </c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>
        <f t="shared" si="0"/>
        <v>0</v>
      </c>
      <c r="AD18" s="27"/>
      <c r="AE18" s="27"/>
      <c r="AF18" s="27"/>
      <c r="AG18" s="27"/>
      <c r="AH18" s="27"/>
      <c r="AI18" s="27"/>
      <c r="AJ18" s="27"/>
      <c r="AK18" s="27"/>
      <c r="AL18" s="27"/>
    </row>
    <row r="19" spans="1:40" x14ac:dyDescent="0.25">
      <c r="A19" s="169"/>
      <c r="B19" s="168"/>
      <c r="C19" s="167"/>
      <c r="D19" s="98">
        <v>14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2">
        <v>14</v>
      </c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>
        <f t="shared" si="0"/>
        <v>0</v>
      </c>
      <c r="AD19" s="27"/>
      <c r="AE19" s="27"/>
      <c r="AF19" s="27"/>
      <c r="AG19" s="27"/>
      <c r="AH19" s="27"/>
      <c r="AI19" s="27"/>
      <c r="AJ19" s="27"/>
      <c r="AK19" s="27"/>
      <c r="AL19" s="27"/>
    </row>
    <row r="20" spans="1:40" x14ac:dyDescent="0.25">
      <c r="A20" s="169"/>
      <c r="B20" s="168"/>
      <c r="C20" s="167"/>
      <c r="D20" s="98">
        <v>15</v>
      </c>
      <c r="E20" s="166"/>
      <c r="F20" s="166"/>
      <c r="G20" s="166"/>
      <c r="H20" s="166"/>
      <c r="I20" s="166"/>
      <c r="J20" s="166"/>
      <c r="K20" s="166"/>
      <c r="L20" s="166"/>
      <c r="M20" s="166"/>
      <c r="N20" s="162">
        <v>15</v>
      </c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>
        <f t="shared" si="0"/>
        <v>0</v>
      </c>
      <c r="AD20" s="170"/>
      <c r="AE20" s="27"/>
      <c r="AF20" s="27"/>
      <c r="AG20" s="27"/>
      <c r="AH20" s="27"/>
      <c r="AI20" s="27"/>
      <c r="AJ20" s="27"/>
      <c r="AK20" s="27"/>
      <c r="AL20" s="27"/>
    </row>
    <row r="21" spans="1:40" x14ac:dyDescent="0.25">
      <c r="A21" s="169"/>
      <c r="B21" s="168"/>
      <c r="C21" s="167"/>
      <c r="D21" s="98">
        <v>16</v>
      </c>
      <c r="E21" s="166"/>
      <c r="F21" s="166"/>
      <c r="G21" s="166"/>
      <c r="H21" s="166"/>
      <c r="I21" s="166"/>
      <c r="J21" s="166"/>
      <c r="K21" s="166"/>
      <c r="L21" s="166"/>
      <c r="M21" s="166"/>
      <c r="N21" s="162">
        <v>16</v>
      </c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>
        <f t="shared" si="0"/>
        <v>0</v>
      </c>
      <c r="AD21" s="27"/>
      <c r="AE21" s="27"/>
      <c r="AF21" s="27"/>
      <c r="AG21" s="27"/>
      <c r="AH21" s="27"/>
      <c r="AI21" s="27"/>
      <c r="AJ21" s="27"/>
      <c r="AK21" s="27"/>
      <c r="AL21" s="27"/>
    </row>
    <row r="22" spans="1:40" x14ac:dyDescent="0.25">
      <c r="A22" s="169"/>
      <c r="B22" s="168"/>
      <c r="C22" s="167"/>
      <c r="D22" s="98">
        <v>17</v>
      </c>
      <c r="E22" s="166"/>
      <c r="F22" s="166"/>
      <c r="G22" s="166"/>
      <c r="H22" s="166"/>
      <c r="I22" s="166"/>
      <c r="J22" s="166"/>
      <c r="K22" s="166"/>
      <c r="L22" s="166"/>
      <c r="M22" s="166"/>
      <c r="N22" s="162">
        <v>17</v>
      </c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>
        <f t="shared" si="0"/>
        <v>0</v>
      </c>
      <c r="AD22" s="27"/>
      <c r="AE22" s="27"/>
      <c r="AF22" s="27"/>
      <c r="AG22" s="27"/>
      <c r="AH22" s="27"/>
      <c r="AI22" s="27"/>
      <c r="AJ22" s="27"/>
      <c r="AK22" s="27"/>
      <c r="AL22" s="27"/>
    </row>
    <row r="23" spans="1:40" ht="20.25" x14ac:dyDescent="0.3">
      <c r="A23" s="165"/>
      <c r="B23" s="164"/>
      <c r="C23" s="163"/>
      <c r="D23" s="98">
        <v>18</v>
      </c>
      <c r="E23" s="161"/>
      <c r="F23" s="161"/>
      <c r="G23" s="161"/>
      <c r="H23" s="161"/>
      <c r="I23" s="161"/>
      <c r="J23" s="161"/>
      <c r="K23" s="161"/>
      <c r="L23" s="161"/>
      <c r="M23" s="161"/>
      <c r="N23" s="162">
        <v>18</v>
      </c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>
        <f t="shared" si="0"/>
        <v>0</v>
      </c>
      <c r="AB23" s="106"/>
      <c r="AC23" s="106"/>
      <c r="AD23" s="27"/>
      <c r="AE23" s="27"/>
      <c r="AF23" s="27"/>
      <c r="AG23" s="27"/>
      <c r="AH23" s="27"/>
      <c r="AI23" s="27"/>
      <c r="AJ23" s="27"/>
      <c r="AK23" s="27"/>
      <c r="AL23" s="27"/>
    </row>
    <row r="24" spans="1:40" s="106" customFormat="1" ht="20.25" x14ac:dyDescent="0.3">
      <c r="A24" s="160"/>
      <c r="B24" s="159" t="s">
        <v>128</v>
      </c>
      <c r="C24" s="159"/>
      <c r="D24" s="158">
        <v>19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7">
        <v>19</v>
      </c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>
        <f>SUM(Z6:Z23)</f>
        <v>0</v>
      </c>
      <c r="AB24" s="1"/>
      <c r="AC24" s="1"/>
      <c r="AD24" s="27"/>
      <c r="AE24" s="27"/>
      <c r="AF24" s="27"/>
      <c r="AG24" s="27"/>
      <c r="AH24" s="27"/>
      <c r="AI24" s="27"/>
      <c r="AJ24" s="27"/>
      <c r="AK24" s="27"/>
      <c r="AL24" s="27"/>
      <c r="AM24" s="1"/>
      <c r="AN24" s="1"/>
    </row>
    <row r="25" spans="1:40" x14ac:dyDescent="0.25">
      <c r="AC25" s="82">
        <v>4</v>
      </c>
      <c r="AD25" s="27"/>
      <c r="AE25" s="27"/>
      <c r="AF25" s="27"/>
      <c r="AG25" s="27"/>
      <c r="AH25" s="27"/>
      <c r="AI25" s="27"/>
      <c r="AJ25" s="27"/>
      <c r="AK25" s="27"/>
      <c r="AL25" s="27"/>
    </row>
    <row r="26" spans="1:40" x14ac:dyDescent="0.25">
      <c r="O26" s="1" t="s">
        <v>192</v>
      </c>
      <c r="AD26" s="27"/>
      <c r="AE26" s="27"/>
      <c r="AF26" s="27"/>
      <c r="AG26" s="27"/>
      <c r="AH26" s="27"/>
      <c r="AI26" s="27"/>
      <c r="AJ26" s="27"/>
      <c r="AK26" s="27"/>
      <c r="AL26" s="27"/>
    </row>
    <row r="27" spans="1:40" x14ac:dyDescent="0.25">
      <c r="Z27" s="12"/>
      <c r="AD27" s="27"/>
      <c r="AE27" s="27"/>
      <c r="AF27" s="27"/>
      <c r="AG27" s="27"/>
      <c r="AH27" s="27"/>
      <c r="AI27" s="27"/>
      <c r="AJ27" s="27"/>
      <c r="AK27" s="27"/>
      <c r="AL27" s="27"/>
    </row>
  </sheetData>
  <mergeCells count="2">
    <mergeCell ref="D2:D4"/>
    <mergeCell ref="N2:N5"/>
  </mergeCells>
  <pageMargins left="0.39370078740157483" right="0.39370078740157483" top="0.98425196850393704" bottom="0.98425196850393704" header="0.51181102362204722" footer="0.51181102362204722"/>
  <pageSetup paperSize="9" scale="98" pageOrder="overThenDown" orientation="landscape" horizontalDpi="300" verticalDpi="300" r:id="rId1"/>
  <headerFooter alignWithMargins="0">
    <oddHeader>&amp;COppgave 9.7 – Fortegnskontoer</oddHeader>
    <oddFooter>&amp;CSide &amp;P av &amp;N</oddFooter>
  </headerFooter>
  <colBreaks count="2" manualBreakCount="2">
    <brk id="13" max="1048575" man="1"/>
    <brk id="2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8"/>
  <sheetViews>
    <sheetView showGridLines="0" showZeros="0" workbookViewId="0"/>
  </sheetViews>
  <sheetFormatPr baseColWidth="10" defaultRowHeight="12.75" x14ac:dyDescent="0.2"/>
  <cols>
    <col min="1" max="1" width="3" customWidth="1"/>
    <col min="2" max="2" width="2.42578125" customWidth="1"/>
    <col min="3" max="3" width="12.28515625" customWidth="1"/>
    <col min="4" max="4" width="16.42578125" customWidth="1"/>
    <col min="5" max="5" width="4.140625" customWidth="1"/>
    <col min="6" max="6" width="16.85546875" customWidth="1"/>
    <col min="7" max="7" width="3.5703125" customWidth="1"/>
    <col min="9" max="9" width="2.5703125" bestFit="1" customWidth="1"/>
  </cols>
  <sheetData>
    <row r="1" spans="1:10" s="249" customFormat="1" ht="15.75" x14ac:dyDescent="0.25">
      <c r="A1" s="250" t="s">
        <v>242</v>
      </c>
      <c r="C1" s="250"/>
      <c r="D1" s="250"/>
      <c r="E1" s="250"/>
      <c r="F1" s="250"/>
      <c r="G1" s="250"/>
      <c r="H1" s="250"/>
      <c r="I1" s="250"/>
      <c r="J1" s="250"/>
    </row>
    <row r="2" spans="1:10" s="245" customFormat="1" ht="8.25" x14ac:dyDescent="0.15">
      <c r="A2" s="248"/>
      <c r="B2" s="247"/>
      <c r="C2" s="247"/>
      <c r="D2" s="247"/>
      <c r="E2" s="247"/>
      <c r="F2" s="247"/>
      <c r="G2" s="247"/>
      <c r="H2" s="247"/>
      <c r="I2" s="247"/>
      <c r="J2" s="246"/>
    </row>
    <row r="3" spans="1:10" s="237" customFormat="1" ht="12" x14ac:dyDescent="0.2">
      <c r="A3" s="244"/>
      <c r="B3" s="218" t="s">
        <v>241</v>
      </c>
      <c r="C3" s="238"/>
      <c r="D3" s="218"/>
      <c r="E3" s="218" t="s">
        <v>240</v>
      </c>
      <c r="F3" s="238"/>
      <c r="G3" s="238"/>
      <c r="H3" s="238"/>
      <c r="I3" s="238"/>
      <c r="J3" s="242"/>
    </row>
    <row r="4" spans="1:10" s="237" customFormat="1" ht="12" x14ac:dyDescent="0.2">
      <c r="A4" s="244"/>
      <c r="B4" s="218" t="s">
        <v>239</v>
      </c>
      <c r="C4" s="238"/>
      <c r="D4" s="218"/>
      <c r="E4" s="218"/>
      <c r="F4" s="238"/>
      <c r="G4" s="238"/>
      <c r="H4" s="238"/>
      <c r="I4" s="238"/>
      <c r="J4" s="242"/>
    </row>
    <row r="5" spans="1:10" s="237" customFormat="1" ht="12" x14ac:dyDescent="0.2">
      <c r="A5" s="244"/>
      <c r="B5" s="218" t="s">
        <v>238</v>
      </c>
      <c r="C5" s="238"/>
      <c r="D5" s="218"/>
      <c r="E5" s="218"/>
      <c r="F5" s="238"/>
      <c r="G5" s="238"/>
      <c r="H5" s="238"/>
      <c r="I5" s="238"/>
      <c r="J5" s="242"/>
    </row>
    <row r="6" spans="1:10" s="237" customFormat="1" ht="12" x14ac:dyDescent="0.2">
      <c r="A6" s="244"/>
      <c r="B6" s="218" t="s">
        <v>237</v>
      </c>
      <c r="C6" s="238"/>
      <c r="D6" s="218"/>
      <c r="E6" s="243"/>
      <c r="F6" s="238"/>
      <c r="G6" s="238"/>
      <c r="H6" s="238"/>
      <c r="I6" s="238"/>
      <c r="J6" s="242"/>
    </row>
    <row r="7" spans="1:10" s="237" customFormat="1" ht="12" x14ac:dyDescent="0.2">
      <c r="A7" s="241"/>
      <c r="B7" s="220" t="s">
        <v>236</v>
      </c>
      <c r="C7" s="240"/>
      <c r="D7" s="220"/>
      <c r="E7" s="220"/>
      <c r="F7" s="240"/>
      <c r="G7" s="240"/>
      <c r="H7" s="240"/>
      <c r="I7" s="240"/>
      <c r="J7" s="239"/>
    </row>
    <row r="8" spans="1:10" s="237" customFormat="1" ht="12" x14ac:dyDescent="0.2">
      <c r="A8" s="238"/>
      <c r="B8" s="218"/>
      <c r="C8" s="238"/>
      <c r="D8" s="218"/>
      <c r="E8" s="218"/>
      <c r="F8" s="238"/>
      <c r="G8" s="238"/>
      <c r="H8" s="238"/>
      <c r="I8" s="238"/>
      <c r="J8" s="238"/>
    </row>
    <row r="9" spans="1:10" s="216" customFormat="1" ht="12" x14ac:dyDescent="0.2">
      <c r="A9" s="236"/>
      <c r="B9" s="234"/>
      <c r="C9" s="234"/>
      <c r="D9" s="234"/>
      <c r="E9" s="234"/>
      <c r="F9" s="234"/>
      <c r="G9" s="234"/>
      <c r="H9" s="235"/>
      <c r="I9" s="234"/>
      <c r="J9" s="233"/>
    </row>
    <row r="10" spans="1:10" s="216" customFormat="1" ht="12" x14ac:dyDescent="0.2">
      <c r="A10" s="224"/>
      <c r="B10" s="232" t="s">
        <v>235</v>
      </c>
      <c r="C10" s="230" t="s">
        <v>234</v>
      </c>
      <c r="D10" s="230"/>
      <c r="E10" s="230"/>
      <c r="F10" s="218"/>
      <c r="G10" s="218"/>
      <c r="H10" s="217"/>
      <c r="I10" s="218"/>
      <c r="J10" s="223"/>
    </row>
    <row r="11" spans="1:10" s="195" customFormat="1" ht="8.25" x14ac:dyDescent="0.15">
      <c r="A11" s="226"/>
      <c r="B11" s="206"/>
      <c r="C11" s="231"/>
      <c r="D11" s="231"/>
      <c r="E11" s="231"/>
      <c r="F11" s="206"/>
      <c r="G11" s="206"/>
      <c r="H11" s="211"/>
      <c r="I11" s="206"/>
      <c r="J11" s="225"/>
    </row>
    <row r="12" spans="1:10" s="216" customFormat="1" ht="12" x14ac:dyDescent="0.2">
      <c r="A12" s="224"/>
      <c r="B12" s="229"/>
      <c r="C12" s="230" t="s">
        <v>233</v>
      </c>
      <c r="D12" s="230"/>
      <c r="E12" s="230"/>
      <c r="F12" s="218"/>
      <c r="G12" s="218"/>
      <c r="H12" s="217"/>
      <c r="I12" s="218"/>
      <c r="J12" s="223"/>
    </row>
    <row r="13" spans="1:10" s="195" customFormat="1" ht="8.25" x14ac:dyDescent="0.15">
      <c r="A13" s="226"/>
      <c r="B13" s="206"/>
      <c r="C13" s="231"/>
      <c r="D13" s="231"/>
      <c r="E13" s="231"/>
      <c r="F13" s="206"/>
      <c r="G13" s="206"/>
      <c r="H13" s="211"/>
      <c r="I13" s="206"/>
      <c r="J13" s="225"/>
    </row>
    <row r="14" spans="1:10" s="216" customFormat="1" ht="12" x14ac:dyDescent="0.2">
      <c r="A14" s="224"/>
      <c r="B14" s="229"/>
      <c r="C14" s="230" t="s">
        <v>232</v>
      </c>
      <c r="D14" s="230"/>
      <c r="E14" s="230"/>
      <c r="F14" s="218"/>
      <c r="G14" s="218"/>
      <c r="H14" s="217"/>
      <c r="I14" s="218"/>
      <c r="J14" s="223"/>
    </row>
    <row r="15" spans="1:10" s="216" customFormat="1" ht="12" x14ac:dyDescent="0.2">
      <c r="A15" s="224"/>
      <c r="B15" s="218"/>
      <c r="C15" s="218"/>
      <c r="D15" s="218"/>
      <c r="E15" s="218"/>
      <c r="F15" s="218"/>
      <c r="G15" s="218"/>
      <c r="H15" s="217"/>
      <c r="I15" s="218"/>
      <c r="J15" s="223"/>
    </row>
    <row r="16" spans="1:10" s="216" customFormat="1" ht="12" x14ac:dyDescent="0.2">
      <c r="A16" s="224"/>
      <c r="B16" s="218"/>
      <c r="C16" s="218"/>
      <c r="D16" s="218"/>
      <c r="E16" s="218"/>
      <c r="F16" s="218"/>
      <c r="G16" s="218"/>
      <c r="H16" s="217"/>
      <c r="I16" s="218"/>
      <c r="J16" s="223"/>
    </row>
    <row r="17" spans="1:10" s="216" customFormat="1" ht="12" x14ac:dyDescent="0.2">
      <c r="A17" s="224"/>
      <c r="B17" s="218" t="s">
        <v>231</v>
      </c>
      <c r="C17" s="218"/>
      <c r="D17" s="229" t="s">
        <v>230</v>
      </c>
      <c r="E17" s="218"/>
      <c r="F17" s="218"/>
      <c r="G17" s="218"/>
      <c r="H17" s="217"/>
      <c r="I17" s="218"/>
      <c r="J17" s="223"/>
    </row>
    <row r="18" spans="1:10" s="195" customFormat="1" ht="8.25" x14ac:dyDescent="0.15">
      <c r="A18" s="226"/>
      <c r="B18" s="206"/>
      <c r="C18" s="206"/>
      <c r="D18" s="206"/>
      <c r="E18" s="206"/>
      <c r="F18" s="206"/>
      <c r="G18" s="206"/>
      <c r="H18" s="211"/>
      <c r="I18" s="206"/>
      <c r="J18" s="225"/>
    </row>
    <row r="19" spans="1:10" s="216" customFormat="1" ht="12" x14ac:dyDescent="0.2">
      <c r="A19" s="224"/>
      <c r="B19" s="218" t="s">
        <v>229</v>
      </c>
      <c r="C19" s="218"/>
      <c r="D19" s="228" t="s">
        <v>228</v>
      </c>
      <c r="E19" s="227"/>
      <c r="F19" s="218"/>
      <c r="G19" s="218"/>
      <c r="H19" s="217"/>
      <c r="I19" s="218"/>
      <c r="J19" s="223"/>
    </row>
    <row r="20" spans="1:10" s="195" customFormat="1" ht="8.25" x14ac:dyDescent="0.15">
      <c r="A20" s="226"/>
      <c r="B20" s="206"/>
      <c r="C20" s="206"/>
      <c r="D20" s="206"/>
      <c r="E20" s="206"/>
      <c r="F20" s="206"/>
      <c r="G20" s="206"/>
      <c r="H20" s="211"/>
      <c r="I20" s="206"/>
      <c r="J20" s="225"/>
    </row>
    <row r="21" spans="1:10" s="216" customFormat="1" ht="12" x14ac:dyDescent="0.2">
      <c r="A21" s="224"/>
      <c r="B21" s="218" t="s">
        <v>227</v>
      </c>
      <c r="C21" s="218"/>
      <c r="D21" s="218" t="s">
        <v>226</v>
      </c>
      <c r="E21" s="218"/>
      <c r="F21" s="218"/>
      <c r="G21" s="218"/>
      <c r="H21" s="217"/>
      <c r="I21" s="218"/>
      <c r="J21" s="223"/>
    </row>
    <row r="22" spans="1:10" s="216" customFormat="1" ht="12" x14ac:dyDescent="0.2">
      <c r="A22" s="222"/>
      <c r="B22" s="220"/>
      <c r="C22" s="220"/>
      <c r="D22" s="220"/>
      <c r="E22" s="220"/>
      <c r="F22" s="220"/>
      <c r="G22" s="220"/>
      <c r="H22" s="221"/>
      <c r="I22" s="220"/>
      <c r="J22" s="219"/>
    </row>
    <row r="23" spans="1:10" s="216" customFormat="1" ht="12" x14ac:dyDescent="0.2">
      <c r="A23" s="218"/>
      <c r="B23" s="218"/>
      <c r="C23" s="218"/>
      <c r="D23" s="218"/>
      <c r="E23" s="218"/>
      <c r="F23" s="218"/>
      <c r="G23" s="218"/>
      <c r="H23" s="217"/>
      <c r="I23" s="218"/>
      <c r="J23" s="217"/>
    </row>
    <row r="24" spans="1:10" ht="15" x14ac:dyDescent="0.2">
      <c r="B24" s="191"/>
      <c r="C24" s="191"/>
      <c r="D24" s="191"/>
      <c r="E24" s="191"/>
      <c r="F24" s="190"/>
      <c r="G24" s="190"/>
      <c r="H24" s="215" t="s">
        <v>225</v>
      </c>
      <c r="I24" s="213"/>
      <c r="J24" s="215" t="s">
        <v>224</v>
      </c>
    </row>
    <row r="25" spans="1:10" ht="15" x14ac:dyDescent="0.2">
      <c r="B25" s="191"/>
      <c r="C25" s="191"/>
      <c r="D25" s="191"/>
      <c r="E25" s="191"/>
      <c r="F25" s="190"/>
      <c r="G25" s="190"/>
      <c r="H25" s="214"/>
      <c r="I25" s="213"/>
      <c r="J25" s="212" t="s">
        <v>31</v>
      </c>
    </row>
    <row r="26" spans="1:10" ht="15.75" thickBot="1" x14ac:dyDescent="0.25">
      <c r="A26" s="190" t="s">
        <v>223</v>
      </c>
      <c r="D26" s="190"/>
      <c r="E26" s="190"/>
      <c r="G26" s="190"/>
      <c r="H26" s="188"/>
      <c r="I26" s="189"/>
      <c r="J26" s="188"/>
    </row>
    <row r="27" spans="1:10" ht="15.75" thickBot="1" x14ac:dyDescent="0.25">
      <c r="A27" s="190" t="s">
        <v>222</v>
      </c>
      <c r="D27" s="190"/>
      <c r="E27" s="190"/>
      <c r="G27" s="190"/>
      <c r="H27" s="200"/>
      <c r="I27" s="189"/>
      <c r="J27" s="188"/>
    </row>
    <row r="28" spans="1:10" s="195" customFormat="1" ht="8.25" x14ac:dyDescent="0.15">
      <c r="A28" s="206"/>
      <c r="B28" s="194"/>
      <c r="D28" s="194"/>
      <c r="E28" s="194"/>
      <c r="F28" s="206"/>
      <c r="G28" s="194"/>
      <c r="H28" s="211"/>
      <c r="I28" s="206"/>
      <c r="J28" s="211"/>
    </row>
    <row r="29" spans="1:10" ht="15.75" thickBot="1" x14ac:dyDescent="0.25">
      <c r="A29" s="190" t="s">
        <v>221</v>
      </c>
      <c r="D29" s="190"/>
      <c r="E29" s="190"/>
      <c r="G29" s="190"/>
      <c r="H29" s="188"/>
      <c r="I29" s="189"/>
      <c r="J29" s="188"/>
    </row>
    <row r="30" spans="1:10" ht="15.75" thickBot="1" x14ac:dyDescent="0.25">
      <c r="A30" s="190" t="s">
        <v>220</v>
      </c>
      <c r="D30" s="190"/>
      <c r="E30" s="190"/>
      <c r="G30" s="190"/>
      <c r="H30" s="200">
        <f>H27</f>
        <v>0</v>
      </c>
      <c r="I30" s="189"/>
      <c r="J30" s="188"/>
    </row>
    <row r="31" spans="1:10" ht="15.75" thickBot="1" x14ac:dyDescent="0.25">
      <c r="D31" s="190"/>
      <c r="E31" s="190"/>
      <c r="G31" s="190"/>
      <c r="H31" s="188"/>
      <c r="I31" s="189"/>
      <c r="J31" s="188"/>
    </row>
    <row r="32" spans="1:10" ht="15.75" thickBot="1" x14ac:dyDescent="0.25">
      <c r="A32" s="190" t="s">
        <v>219</v>
      </c>
      <c r="D32" s="210"/>
      <c r="E32" s="210"/>
      <c r="G32" s="190"/>
      <c r="H32" s="200">
        <v>0</v>
      </c>
      <c r="I32" s="189"/>
      <c r="J32" s="188"/>
    </row>
    <row r="33" spans="1:10" s="195" customFormat="1" ht="8.25" x14ac:dyDescent="0.15">
      <c r="B33" s="203"/>
      <c r="D33" s="203"/>
      <c r="E33" s="203"/>
      <c r="G33" s="203"/>
      <c r="H33" s="198"/>
      <c r="J33" s="198"/>
    </row>
    <row r="34" spans="1:10" ht="15.75" thickBot="1" x14ac:dyDescent="0.25">
      <c r="A34" s="190" t="s">
        <v>218</v>
      </c>
      <c r="D34" s="190"/>
      <c r="E34" s="190"/>
      <c r="G34" s="190"/>
      <c r="H34" s="188"/>
      <c r="I34" s="189"/>
      <c r="J34" s="188"/>
    </row>
    <row r="35" spans="1:10" ht="15.75" thickBot="1" x14ac:dyDescent="0.25">
      <c r="A35" s="190" t="s">
        <v>217</v>
      </c>
      <c r="D35" s="190"/>
      <c r="E35" s="190"/>
      <c r="G35" s="190"/>
      <c r="H35" s="200">
        <f>H30</f>
        <v>0</v>
      </c>
      <c r="I35" s="204" t="s">
        <v>211</v>
      </c>
      <c r="J35" s="200">
        <f>H35*0.25</f>
        <v>0</v>
      </c>
    </row>
    <row r="36" spans="1:10" s="195" customFormat="1" ht="8.25" x14ac:dyDescent="0.15">
      <c r="B36" s="203"/>
      <c r="D36" s="203"/>
      <c r="E36" s="203"/>
      <c r="G36" s="203"/>
      <c r="H36" s="198"/>
      <c r="I36" s="209"/>
      <c r="J36" s="198"/>
    </row>
    <row r="37" spans="1:10" ht="15.75" thickBot="1" x14ac:dyDescent="0.25">
      <c r="A37" s="190" t="s">
        <v>216</v>
      </c>
      <c r="D37" s="190"/>
      <c r="E37" s="190"/>
      <c r="G37" s="190"/>
      <c r="H37" s="188"/>
      <c r="I37" s="208"/>
      <c r="J37" s="188"/>
    </row>
    <row r="38" spans="1:10" ht="15.75" thickBot="1" x14ac:dyDescent="0.25">
      <c r="A38" s="190" t="s">
        <v>215</v>
      </c>
      <c r="D38" s="190"/>
      <c r="E38" s="190"/>
      <c r="G38" s="190"/>
      <c r="H38" s="200"/>
      <c r="I38" s="204" t="s">
        <v>211</v>
      </c>
      <c r="J38" s="200">
        <f>H38*0.14</f>
        <v>0</v>
      </c>
    </row>
    <row r="39" spans="1:10" s="195" customFormat="1" ht="8.25" x14ac:dyDescent="0.15">
      <c r="B39" s="203"/>
      <c r="D39" s="203"/>
      <c r="E39" s="203"/>
      <c r="G39" s="203"/>
      <c r="H39" s="198"/>
      <c r="I39" s="209"/>
      <c r="J39" s="198"/>
    </row>
    <row r="40" spans="1:10" ht="15.75" thickBot="1" x14ac:dyDescent="0.25">
      <c r="A40" s="190" t="s">
        <v>214</v>
      </c>
      <c r="D40" s="190"/>
      <c r="E40" s="190"/>
      <c r="G40" s="190"/>
      <c r="H40" s="188"/>
      <c r="I40" s="208"/>
      <c r="J40" s="188"/>
    </row>
    <row r="41" spans="1:10" ht="15.75" thickBot="1" x14ac:dyDescent="0.25">
      <c r="A41" s="190" t="s">
        <v>213</v>
      </c>
      <c r="D41" s="190"/>
      <c r="E41" s="190"/>
      <c r="G41" s="190"/>
      <c r="H41" s="200"/>
      <c r="I41" s="204" t="s">
        <v>211</v>
      </c>
      <c r="J41" s="200">
        <f>H41*0.08</f>
        <v>0</v>
      </c>
    </row>
    <row r="42" spans="1:10" s="195" customFormat="1" ht="8.25" x14ac:dyDescent="0.15">
      <c r="B42" s="203"/>
      <c r="D42" s="203"/>
      <c r="E42" s="203"/>
      <c r="G42" s="203"/>
      <c r="H42" s="198"/>
      <c r="I42" s="209"/>
      <c r="J42" s="198"/>
    </row>
    <row r="43" spans="1:10" ht="13.5" thickBot="1" x14ac:dyDescent="0.25">
      <c r="D43" s="190"/>
      <c r="E43" s="190"/>
      <c r="G43" s="190"/>
    </row>
    <row r="44" spans="1:10" s="191" customFormat="1" ht="15.75" thickBot="1" x14ac:dyDescent="0.25">
      <c r="A44" s="190" t="s">
        <v>212</v>
      </c>
      <c r="B44" s="190"/>
      <c r="D44" s="190"/>
      <c r="E44" s="190"/>
      <c r="G44" s="190"/>
      <c r="H44" s="200"/>
      <c r="I44" s="204" t="s">
        <v>211</v>
      </c>
      <c r="J44" s="200">
        <f>H44*0.25</f>
        <v>0</v>
      </c>
    </row>
    <row r="45" spans="1:10" s="195" customFormat="1" ht="9" thickBot="1" x14ac:dyDescent="0.2">
      <c r="B45" s="203"/>
      <c r="D45" s="203"/>
      <c r="E45" s="203"/>
      <c r="G45" s="203"/>
      <c r="H45" s="198"/>
      <c r="J45" s="198"/>
    </row>
    <row r="46" spans="1:10" ht="15.75" thickBot="1" x14ac:dyDescent="0.25">
      <c r="A46" s="190" t="s">
        <v>210</v>
      </c>
      <c r="D46" s="190"/>
      <c r="E46" s="190"/>
      <c r="G46" s="190"/>
      <c r="H46" s="188"/>
      <c r="I46" s="208" t="s">
        <v>207</v>
      </c>
      <c r="J46" s="200"/>
    </row>
    <row r="47" spans="1:10" s="195" customFormat="1" ht="9" thickBot="1" x14ac:dyDescent="0.2">
      <c r="B47" s="203"/>
      <c r="D47" s="203"/>
      <c r="E47" s="203"/>
      <c r="G47" s="203"/>
      <c r="H47" s="198"/>
      <c r="J47" s="198"/>
    </row>
    <row r="48" spans="1:10" ht="15.75" thickBot="1" x14ac:dyDescent="0.25">
      <c r="A48" s="190" t="s">
        <v>209</v>
      </c>
      <c r="D48" s="190"/>
      <c r="E48" s="190"/>
      <c r="G48" s="190"/>
      <c r="H48" s="188"/>
      <c r="I48" s="208" t="s">
        <v>207</v>
      </c>
      <c r="J48" s="200">
        <v>0</v>
      </c>
    </row>
    <row r="49" spans="1:10" s="195" customFormat="1" ht="9" thickBot="1" x14ac:dyDescent="0.2">
      <c r="B49" s="203"/>
      <c r="D49" s="203"/>
      <c r="E49" s="203"/>
      <c r="G49" s="203"/>
      <c r="H49" s="198"/>
      <c r="J49" s="198"/>
    </row>
    <row r="50" spans="1:10" ht="15" thickBot="1" x14ac:dyDescent="0.25">
      <c r="A50" t="s">
        <v>208</v>
      </c>
      <c r="I50" s="207" t="s">
        <v>207</v>
      </c>
      <c r="J50" s="200">
        <v>0</v>
      </c>
    </row>
    <row r="51" spans="1:10" s="195" customFormat="1" ht="9" thickBot="1" x14ac:dyDescent="0.2">
      <c r="G51" s="206"/>
      <c r="J51" s="198"/>
    </row>
    <row r="52" spans="1:10" ht="15.75" thickBot="1" x14ac:dyDescent="0.25">
      <c r="A52" s="191">
        <v>11</v>
      </c>
      <c r="B52" s="190" t="s">
        <v>206</v>
      </c>
      <c r="D52" s="190"/>
      <c r="E52" s="190"/>
      <c r="G52" s="205"/>
      <c r="H52" s="188"/>
      <c r="I52" s="204"/>
      <c r="J52" s="200">
        <f>J35+J38+J41+J44-J46-J48-J50</f>
        <v>0</v>
      </c>
    </row>
    <row r="53" spans="1:10" s="195" customFormat="1" ht="9" thickBot="1" x14ac:dyDescent="0.2">
      <c r="F53" s="203"/>
      <c r="G53" s="194"/>
      <c r="H53" s="198"/>
      <c r="J53" s="198"/>
    </row>
    <row r="54" spans="1:10" ht="15.75" thickBot="1" x14ac:dyDescent="0.25">
      <c r="A54" s="191">
        <v>11</v>
      </c>
      <c r="B54" s="191" t="s">
        <v>205</v>
      </c>
      <c r="D54" s="191"/>
      <c r="E54" s="191"/>
      <c r="F54" s="193"/>
      <c r="G54" s="193"/>
      <c r="H54" s="202"/>
      <c r="I54" s="201"/>
      <c r="J54" s="200"/>
    </row>
    <row r="55" spans="1:10" s="195" customFormat="1" x14ac:dyDescent="0.2">
      <c r="A55" s="191"/>
      <c r="B55" s="191"/>
      <c r="D55" s="191"/>
      <c r="E55" s="191"/>
      <c r="F55" s="193"/>
      <c r="G55" s="199"/>
      <c r="H55" s="197"/>
      <c r="J55" s="198"/>
    </row>
    <row r="56" spans="1:10" s="191" customFormat="1" x14ac:dyDescent="0.2">
      <c r="A56" s="191" t="s">
        <v>204</v>
      </c>
      <c r="F56" s="193"/>
      <c r="G56" s="193"/>
      <c r="H56" s="197"/>
      <c r="J56" s="196"/>
    </row>
    <row r="57" spans="1:10" ht="15" x14ac:dyDescent="0.2">
      <c r="B57" s="195"/>
      <c r="C57" s="195"/>
      <c r="D57" s="195"/>
      <c r="E57" s="195"/>
      <c r="F57" s="194"/>
      <c r="G57" s="193"/>
      <c r="H57" s="192"/>
      <c r="I57" s="189"/>
      <c r="J57" s="188"/>
    </row>
    <row r="58" spans="1:10" ht="15" x14ac:dyDescent="0.2">
      <c r="B58" s="191"/>
      <c r="C58" s="191"/>
      <c r="D58" s="191"/>
      <c r="E58" s="191"/>
      <c r="F58" s="190"/>
      <c r="I58" s="189"/>
      <c r="J58" s="188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&amp;LOppgave 9.7b&amp;C Omsetningsoppgave</oddHeader>
    <oddFooter>&amp;CSide &amp;P av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107EEC3197474B85DB3EC1AAC745F6" ma:contentTypeVersion="11" ma:contentTypeDescription="Create a new document." ma:contentTypeScope="" ma:versionID="50c307d77ec6355091bbcfb4d2363e05">
  <xsd:schema xmlns:xsd="http://www.w3.org/2001/XMLSchema" xmlns:xs="http://www.w3.org/2001/XMLSchema" xmlns:p="http://schemas.microsoft.com/office/2006/metadata/properties" xmlns:ns3="405ec830-f7c0-4e7b-9a64-b282b9d0464d" xmlns:ns4="2c42d2e7-0ce6-4aba-8dea-828a5290e625" targetNamespace="http://schemas.microsoft.com/office/2006/metadata/properties" ma:root="true" ma:fieldsID="d39c5c4c7f9248f7897e3849ba4ec5bb" ns3:_="" ns4:_="">
    <xsd:import namespace="405ec830-f7c0-4e7b-9a64-b282b9d0464d"/>
    <xsd:import namespace="2c42d2e7-0ce6-4aba-8dea-828a5290e6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5ec830-f7c0-4e7b-9a64-b282b9d046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42d2e7-0ce6-4aba-8dea-828a5290e62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08B2FB-75C4-4643-A659-3A601AD74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5ec830-f7c0-4e7b-9a64-b282b9d0464d"/>
    <ds:schemaRef ds:uri="2c42d2e7-0ce6-4aba-8dea-828a5290e6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3C4C2A-5CF5-41D3-911B-472F547A92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9ACE64-876A-446E-ABD5-E5B6FEACD3CB}">
  <ds:schemaRefs>
    <ds:schemaRef ds:uri="2c42d2e7-0ce6-4aba-8dea-828a5290e625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05ec830-f7c0-4e7b-9a64-b282b9d0464d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Navngitte områder</vt:lpstr>
      </vt:variant>
      <vt:variant>
        <vt:i4>2</vt:i4>
      </vt:variant>
    </vt:vector>
  </HeadingPairs>
  <TitlesOfParts>
    <vt:vector size="10" baseType="lpstr">
      <vt:lpstr>Oppgave 9.1</vt:lpstr>
      <vt:lpstr>Oppgave 9.2</vt:lpstr>
      <vt:lpstr>Oppgave 9.3</vt:lpstr>
      <vt:lpstr>Oppgave 9.4</vt:lpstr>
      <vt:lpstr>Oppgave 9.5</vt:lpstr>
      <vt:lpstr>Oppgave 9.6</vt:lpstr>
      <vt:lpstr>Oppgave 9.7</vt:lpstr>
      <vt:lpstr>Oppgave 9.7 Omsetningsoppgave</vt:lpstr>
      <vt:lpstr>'Oppgave 9.2'!Utskriftsområde</vt:lpstr>
      <vt:lpstr>'Oppgave 9.4'!Utskriftsområde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Jarle Havnes</dc:creator>
  <cp:lastModifiedBy>Anne Kathrine Aabel Vikanes</cp:lastModifiedBy>
  <cp:lastPrinted>2009-08-13T09:17:10Z</cp:lastPrinted>
  <dcterms:created xsi:type="dcterms:W3CDTF">1997-01-16T18:32:43Z</dcterms:created>
  <dcterms:modified xsi:type="dcterms:W3CDTF">2020-06-30T09:31:52Z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0x010100A4107EEC3197474B85DB3EC1AAC745F6</vt:lpwstr>
  </property>
</Properties>
</file>