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09F22F7F-8AB7-4191-99D6-54C46540FA89}" xr6:coauthVersionLast="47" xr6:coauthVersionMax="47" xr10:uidLastSave="{00000000-0000-0000-0000-000000000000}"/>
  <bookViews>
    <workbookView xWindow="2340" yWindow="2340" windowWidth="17040" windowHeight="12255" firstSheet="1" activeTab="4" xr2:uid="{00000000-000D-0000-FFFF-FFFF00000000}"/>
  </bookViews>
  <sheets>
    <sheet name="Oppgave 8.1" sheetId="1" r:id="rId1"/>
    <sheet name="Oppgave 8.2" sheetId="2" r:id="rId2"/>
    <sheet name="Oppgave 8.3" sheetId="3" r:id="rId3"/>
    <sheet name="Oppgave 8.4" sheetId="5" r:id="rId4"/>
    <sheet name="Oppgave 8.5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M10" i="3"/>
  <c r="M11" i="3"/>
  <c r="M12" i="3"/>
  <c r="M13" i="3"/>
  <c r="M14" i="3"/>
  <c r="M15" i="3"/>
  <c r="M16" i="3"/>
  <c r="M8" i="3"/>
  <c r="F19" i="2" l="1"/>
  <c r="P9" i="2"/>
  <c r="P10" i="2"/>
  <c r="P11" i="2"/>
  <c r="P12" i="2"/>
  <c r="P13" i="2"/>
  <c r="P14" i="2"/>
  <c r="P15" i="2"/>
  <c r="P16" i="2"/>
  <c r="P8" i="2"/>
  <c r="L9" i="1"/>
  <c r="L10" i="1"/>
  <c r="L11" i="1"/>
  <c r="L12" i="1"/>
  <c r="L13" i="1"/>
  <c r="L14" i="1"/>
  <c r="L15" i="1"/>
  <c r="L8" i="1"/>
  <c r="L7" i="1"/>
</calcChain>
</file>

<file path=xl/sharedStrings.xml><?xml version="1.0" encoding="utf-8"?>
<sst xmlns="http://schemas.openxmlformats.org/spreadsheetml/2006/main" count="180" uniqueCount="99">
  <si>
    <t>Rad</t>
  </si>
  <si>
    <t>Dato</t>
  </si>
  <si>
    <t>Tekst</t>
  </si>
  <si>
    <t>Debet</t>
  </si>
  <si>
    <t>Kredit</t>
  </si>
  <si>
    <t>IL Runar</t>
  </si>
  <si>
    <t>Salomon AS</t>
  </si>
  <si>
    <t>Varekjøp</t>
  </si>
  <si>
    <t>a)</t>
  </si>
  <si>
    <t>Varebil</t>
  </si>
  <si>
    <t>b)</t>
  </si>
  <si>
    <t>Inventar</t>
  </si>
  <si>
    <t>Eli Indrebø</t>
  </si>
  <si>
    <t>Kontor AS</t>
  </si>
  <si>
    <t>Konto</t>
  </si>
  <si>
    <t>Løsning oppgave 8.1</t>
  </si>
  <si>
    <t>Varekjøp per 10 dager</t>
  </si>
  <si>
    <t>Varekjøp per 15 dager</t>
  </si>
  <si>
    <t>Kreditnota</t>
  </si>
  <si>
    <t>Varesalg per 10 dager</t>
  </si>
  <si>
    <t>Nettgiro</t>
  </si>
  <si>
    <t>Varekjøp per 10 d</t>
  </si>
  <si>
    <t>Faktura per 15 d</t>
  </si>
  <si>
    <t>Varesalg per kontant</t>
  </si>
  <si>
    <t>Kjøp varebil</t>
  </si>
  <si>
    <t>Rabatt</t>
  </si>
  <si>
    <t>Løsning oppgave 8.3</t>
  </si>
  <si>
    <t>Løsning oppgave 8.2</t>
  </si>
  <si>
    <t>Kontorrekvisita</t>
  </si>
  <si>
    <t>Strøm</t>
  </si>
  <si>
    <t>Varesalg per 10 d</t>
  </si>
  <si>
    <t>Kontorinventar</t>
  </si>
  <si>
    <t>Kjøp av inventar har i utgangspunktet ingen virkning på resultatet. Vi ser at bare kontoer i klasse 1 og 2, dvs. balansekontoer er</t>
  </si>
  <si>
    <t>Løsning oppgave 8.4</t>
  </si>
  <si>
    <t>Regnskapsførereren har glemt å føre kontantrabattene.</t>
  </si>
  <si>
    <t>Kontonavn</t>
  </si>
  <si>
    <t>Inngående merverdiavgift</t>
  </si>
  <si>
    <t>Beløp</t>
  </si>
  <si>
    <t>31.12. Kontantrabatt ved betaling til Swix AS 9.12.</t>
  </si>
  <si>
    <t>31.12. Kontantrabatt ved betaling til Swix AS 14.12.</t>
  </si>
  <si>
    <t>merverdiavgiftskode 1. Da blir føringen slik:</t>
  </si>
  <si>
    <t>Kontantrabatten burde vært registrert samtidig med betalingen, dvs. 9. og 14. desember.</t>
  </si>
  <si>
    <r>
      <t xml:space="preserve">Da vil regnskapsprogrammet sørge for at konto </t>
    </r>
    <r>
      <rPr>
        <i/>
        <sz val="12"/>
        <rFont val="Times New Roman"/>
        <family val="1"/>
      </rPr>
      <t>2710 Inngående merverdiavgift</t>
    </r>
    <r>
      <rPr>
        <sz val="12"/>
        <rFont val="Times New Roman"/>
        <family val="1"/>
      </rPr>
      <t xml:space="preserve"> blir</t>
    </r>
  </si>
  <si>
    <t>Løsning oppgave 8.5</t>
  </si>
  <si>
    <t>Posteringer i 20x1</t>
  </si>
  <si>
    <t>31.12.</t>
  </si>
  <si>
    <t>c)</t>
  </si>
  <si>
    <t>Varekostnaden for 20x1 vil bli redusert med kr 2 000</t>
  </si>
  <si>
    <t>Varebilens kostpris = (245 000 – 4 900) =</t>
  </si>
  <si>
    <r>
      <t xml:space="preserve">berørt. Resultatet blir først påvirket når inventaret blir brukt (forbrukt). Kostnaden (avskrivningen) vil da bli debitert konto </t>
    </r>
    <r>
      <rPr>
        <i/>
        <sz val="12"/>
        <rFont val="Times New Roman"/>
        <family val="1"/>
      </rPr>
      <t>6000 Avskrivninger</t>
    </r>
    <r>
      <rPr>
        <sz val="12"/>
        <rFont val="Times New Roman"/>
        <family val="1"/>
      </rPr>
      <t>.</t>
    </r>
  </si>
  <si>
    <t>ekskl. mva.</t>
  </si>
  <si>
    <t>2400 Leverandørgjeld</t>
  </si>
  <si>
    <r>
      <t xml:space="preserve">Av plasshensyn føres kontorrekvisita (blekkpatroner) og strøm på konto </t>
    </r>
    <r>
      <rPr>
        <i/>
        <sz val="12"/>
        <rFont val="Times New Roman"/>
        <family val="1"/>
      </rPr>
      <t>7790 Andre driftskostnader</t>
    </r>
    <r>
      <rPr>
        <sz val="12"/>
        <rFont val="Times New Roman"/>
        <family val="1"/>
      </rPr>
      <t>.</t>
    </r>
  </si>
  <si>
    <t>Swix ASA</t>
  </si>
  <si>
    <t>Mva.-</t>
  </si>
  <si>
    <t xml:space="preserve">Kredit </t>
  </si>
  <si>
    <t>konto</t>
  </si>
  <si>
    <t>kode</t>
  </si>
  <si>
    <t>Rabatt, jf. bilag 515</t>
  </si>
  <si>
    <t>Rabatt, jf. bilag 550</t>
  </si>
  <si>
    <r>
      <t xml:space="preserve">kreditert for merverdiavgiften, og at konto </t>
    </r>
    <r>
      <rPr>
        <i/>
        <sz val="12"/>
        <rFont val="Times New Roman"/>
        <family val="1"/>
      </rPr>
      <t xml:space="preserve">4000 Varekjøp </t>
    </r>
    <r>
      <rPr>
        <sz val="12"/>
        <rFont val="Times New Roman"/>
        <family val="1"/>
      </rPr>
      <t xml:space="preserve">blir kreditert for beløpet </t>
    </r>
  </si>
  <si>
    <t>I dette tilfellet har det ingen praktisk betydning. Rabatten vil bli inntektsført i riktig periode, nemlig desember.</t>
  </si>
  <si>
    <t>Ved føring i et regnskapsprogram vil vi angi den inngående merverdiavgiften med</t>
  </si>
  <si>
    <t>Tilleggsspørsmål:</t>
  </si>
  <si>
    <t>Bank-</t>
  </si>
  <si>
    <t>innskudd</t>
  </si>
  <si>
    <t>Norheim</t>
  </si>
  <si>
    <t>Sport AS</t>
  </si>
  <si>
    <t>Utgående</t>
  </si>
  <si>
    <t>Inngående</t>
  </si>
  <si>
    <t>salg</t>
  </si>
  <si>
    <t>mva.</t>
  </si>
  <si>
    <t>Avg.pliktig</t>
  </si>
  <si>
    <t>Kontroll</t>
  </si>
  <si>
    <t>Kunder</t>
  </si>
  <si>
    <t>Britt</t>
  </si>
  <si>
    <t>Lund</t>
  </si>
  <si>
    <t>Kasse-</t>
  </si>
  <si>
    <t>kreditt</t>
  </si>
  <si>
    <t>IBM</t>
  </si>
  <si>
    <t>Norge</t>
  </si>
  <si>
    <t>Bil-</t>
  </si>
  <si>
    <t>huset AS</t>
  </si>
  <si>
    <t>City</t>
  </si>
  <si>
    <t>Reklame AS</t>
  </si>
  <si>
    <t>varesalg</t>
  </si>
  <si>
    <t>Salgs-</t>
  </si>
  <si>
    <t>kostnader</t>
  </si>
  <si>
    <t>Stor-</t>
  </si>
  <si>
    <t>grossisten AS</t>
  </si>
  <si>
    <t>Avgiftspl.</t>
  </si>
  <si>
    <t>Andre</t>
  </si>
  <si>
    <t>dr.kostnader</t>
  </si>
  <si>
    <t xml:space="preserve">Ingående </t>
  </si>
  <si>
    <t xml:space="preserve">Esso </t>
  </si>
  <si>
    <t>Norge AS</t>
  </si>
  <si>
    <t>Kreditnotaen har de samme krav til innhold som en faktura. Se bokføringsforskriften § 5-1. Salg</t>
  </si>
  <si>
    <t>av olje er merverdiavgiftspliktig. Bonusen vil derfor også være avgiftspliktig.</t>
  </si>
  <si>
    <t>Totalsummen på kreditnotaen derfor være kr 2 500 (kr 2 000 + 25 % mva.)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</si>
</sst>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d/m/;@"/>
    <numFmt numFmtId="165" formatCode="d/m/"/>
  </numFmts>
  <fonts count="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7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1" fillId="0" borderId="7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/>
    </xf>
    <xf numFmtId="164" fontId="2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6" xfId="0" applyFont="1" applyBorder="1"/>
    <xf numFmtId="0" fontId="1" fillId="0" borderId="5" xfId="0" applyFont="1" applyBorder="1"/>
    <xf numFmtId="0" fontId="2" fillId="0" borderId="12" xfId="0" applyFont="1" applyBorder="1"/>
    <xf numFmtId="0" fontId="3" fillId="0" borderId="15" xfId="0" applyFont="1" applyBorder="1"/>
    <xf numFmtId="0" fontId="2" fillId="0" borderId="0" xfId="1" applyFont="1"/>
    <xf numFmtId="0" fontId="3" fillId="0" borderId="0" xfId="1" applyFont="1"/>
    <xf numFmtId="49" fontId="1" fillId="0" borderId="5" xfId="1" applyNumberFormat="1" applyFont="1" applyBorder="1" applyAlignment="1">
      <alignment horizontal="center"/>
    </xf>
    <xf numFmtId="0" fontId="1" fillId="0" borderId="5" xfId="1" applyFont="1" applyBorder="1"/>
    <xf numFmtId="49" fontId="2" fillId="0" borderId="7" xfId="1" applyNumberFormat="1" applyFont="1" applyBorder="1" applyAlignment="1">
      <alignment horizontal="center"/>
    </xf>
    <xf numFmtId="0" fontId="2" fillId="0" borderId="7" xfId="1" applyFont="1" applyBorder="1"/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Font="1" applyBorder="1"/>
    <xf numFmtId="3" fontId="2" fillId="0" borderId="2" xfId="1" applyNumberFormat="1" applyFont="1" applyBorder="1"/>
    <xf numFmtId="3" fontId="1" fillId="0" borderId="2" xfId="1" applyNumberFormat="1" applyFont="1" applyBorder="1"/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/>
    <xf numFmtId="0" fontId="1" fillId="0" borderId="3" xfId="1" applyFont="1" applyBorder="1"/>
    <xf numFmtId="3" fontId="2" fillId="0" borderId="3" xfId="1" applyNumberFormat="1" applyFont="1" applyBorder="1"/>
    <xf numFmtId="3" fontId="1" fillId="0" borderId="3" xfId="1" applyNumberFormat="1" applyFont="1" applyBorder="1"/>
    <xf numFmtId="164" fontId="2" fillId="0" borderId="16" xfId="1" applyNumberFormat="1" applyFont="1" applyBorder="1" applyAlignment="1">
      <alignment horizontal="right"/>
    </xf>
    <xf numFmtId="0" fontId="2" fillId="0" borderId="16" xfId="1" applyFont="1" applyBorder="1"/>
    <xf numFmtId="0" fontId="1" fillId="0" borderId="16" xfId="1" applyFont="1" applyBorder="1"/>
    <xf numFmtId="3" fontId="2" fillId="0" borderId="16" xfId="1" applyNumberFormat="1" applyFont="1" applyBorder="1"/>
    <xf numFmtId="3" fontId="1" fillId="0" borderId="16" xfId="1" applyNumberFormat="1" applyFont="1" applyBorder="1"/>
    <xf numFmtId="3" fontId="2" fillId="0" borderId="17" xfId="1" applyNumberFormat="1" applyFont="1" applyBorder="1"/>
    <xf numFmtId="3" fontId="2" fillId="0" borderId="0" xfId="1" applyNumberFormat="1" applyFont="1"/>
    <xf numFmtId="49" fontId="2" fillId="0" borderId="11" xfId="1" applyNumberFormat="1" applyFont="1" applyBorder="1" applyAlignment="1">
      <alignment horizontal="center"/>
    </xf>
    <xf numFmtId="0" fontId="2" fillId="0" borderId="6" xfId="1" applyFont="1" applyBorder="1"/>
    <xf numFmtId="49" fontId="1" fillId="0" borderId="13" xfId="1" applyNumberFormat="1" applyFont="1" applyBorder="1" applyAlignment="1">
      <alignment horizontal="center"/>
    </xf>
    <xf numFmtId="0" fontId="3" fillId="0" borderId="8" xfId="1" applyFont="1" applyBorder="1"/>
    <xf numFmtId="0" fontId="3" fillId="0" borderId="7" xfId="1" applyFont="1" applyBorder="1"/>
    <xf numFmtId="164" fontId="2" fillId="0" borderId="4" xfId="1" applyNumberFormat="1" applyFont="1" applyBorder="1" applyAlignment="1">
      <alignment horizontal="right"/>
    </xf>
    <xf numFmtId="0" fontId="2" fillId="0" borderId="4" xfId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2" fillId="0" borderId="6" xfId="1" applyFont="1" applyBorder="1" applyAlignment="1">
      <alignment horizontal="center"/>
    </xf>
    <xf numFmtId="0" fontId="2" fillId="0" borderId="12" xfId="1" applyFont="1" applyBorder="1" applyAlignment="1">
      <alignment horizontal="left"/>
    </xf>
    <xf numFmtId="165" fontId="2" fillId="0" borderId="4" xfId="1" applyNumberFormat="1" applyFont="1" applyBorder="1" applyAlignment="1" applyProtection="1">
      <alignment horizontal="right"/>
      <protection locked="0"/>
    </xf>
    <xf numFmtId="165" fontId="2" fillId="0" borderId="3" xfId="1" applyNumberFormat="1" applyFont="1" applyBorder="1" applyAlignment="1" applyProtection="1">
      <alignment horizontal="right"/>
      <protection locked="0"/>
    </xf>
    <xf numFmtId="0" fontId="2" fillId="0" borderId="3" xfId="1" applyFont="1" applyBorder="1" applyAlignment="1" applyProtection="1">
      <alignment horizontal="left"/>
      <protection locked="0"/>
    </xf>
    <xf numFmtId="165" fontId="2" fillId="0" borderId="16" xfId="1" applyNumberFormat="1" applyFont="1" applyBorder="1" applyAlignment="1" applyProtection="1">
      <alignment horizontal="right"/>
      <protection locked="0"/>
    </xf>
    <xf numFmtId="0" fontId="2" fillId="0" borderId="0" xfId="0" applyFont="1"/>
    <xf numFmtId="0" fontId="4" fillId="0" borderId="0" xfId="0" applyFont="1"/>
    <xf numFmtId="0" fontId="4" fillId="0" borderId="0" xfId="1" applyFont="1"/>
    <xf numFmtId="0" fontId="7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0" xfId="0" applyFont="1" applyBorder="1"/>
    <xf numFmtId="0" fontId="2" fillId="0" borderId="19" xfId="0" applyFont="1" applyBorder="1"/>
    <xf numFmtId="44" fontId="2" fillId="0" borderId="1" xfId="0" applyNumberFormat="1" applyFont="1" applyBorder="1"/>
    <xf numFmtId="49" fontId="2" fillId="0" borderId="5" xfId="1" applyNumberFormat="1" applyFont="1" applyBorder="1" applyAlignment="1">
      <alignment horizontal="center"/>
    </xf>
    <xf numFmtId="49" fontId="2" fillId="0" borderId="14" xfId="1" applyNumberFormat="1" applyFont="1" applyBorder="1"/>
    <xf numFmtId="0" fontId="2" fillId="0" borderId="15" xfId="1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0" xfId="0" applyNumberFormat="1" applyFont="1" applyBorder="1" applyAlignment="1">
      <alignment horizontal="left"/>
    </xf>
    <xf numFmtId="4" fontId="2" fillId="0" borderId="19" xfId="0" applyNumberFormat="1" applyFont="1" applyBorder="1"/>
    <xf numFmtId="16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1" fontId="2" fillId="0" borderId="6" xfId="1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15" xfId="0" applyFont="1" applyBorder="1"/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22" xfId="0" applyFont="1" applyBorder="1"/>
    <xf numFmtId="0" fontId="8" fillId="0" borderId="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24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25" xfId="0" applyFont="1" applyBorder="1" applyAlignment="1">
      <alignment horizontal="center"/>
    </xf>
    <xf numFmtId="4" fontId="8" fillId="0" borderId="24" xfId="0" applyNumberFormat="1" applyFont="1" applyBorder="1"/>
    <xf numFmtId="164" fontId="8" fillId="0" borderId="16" xfId="0" applyNumberFormat="1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4" fontId="8" fillId="0" borderId="16" xfId="0" applyNumberFormat="1" applyFont="1" applyBorder="1"/>
    <xf numFmtId="3" fontId="2" fillId="0" borderId="0" xfId="0" applyNumberFormat="1" applyFont="1"/>
    <xf numFmtId="1" fontId="2" fillId="0" borderId="6" xfId="1" applyNumberFormat="1" applyFont="1" applyBorder="1"/>
    <xf numFmtId="4" fontId="8" fillId="0" borderId="15" xfId="0" applyNumberFormat="1" applyFont="1" applyBorder="1" applyAlignment="1">
      <alignment horizontal="right"/>
    </xf>
    <xf numFmtId="4" fontId="8" fillId="0" borderId="22" xfId="0" applyNumberFormat="1" applyFont="1" applyBorder="1" applyAlignment="1">
      <alignment horizontal="right"/>
    </xf>
    <xf numFmtId="0" fontId="2" fillId="0" borderId="7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3" fontId="2" fillId="0" borderId="16" xfId="0" applyNumberFormat="1" applyFont="1" applyBorder="1"/>
    <xf numFmtId="0" fontId="3" fillId="0" borderId="8" xfId="0" applyFont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3" fontId="2" fillId="0" borderId="5" xfId="1" applyNumberFormat="1" applyFont="1" applyBorder="1"/>
    <xf numFmtId="3" fontId="2" fillId="0" borderId="4" xfId="1" applyNumberFormat="1" applyFont="1" applyBorder="1"/>
    <xf numFmtId="0" fontId="1" fillId="0" borderId="0" xfId="1" applyFont="1" applyAlignment="1">
      <alignment horizontal="center"/>
    </xf>
    <xf numFmtId="0" fontId="2" fillId="0" borderId="5" xfId="1" applyFont="1" applyBorder="1" applyProtection="1">
      <protection locked="0"/>
    </xf>
    <xf numFmtId="0" fontId="2" fillId="0" borderId="7" xfId="1" applyFont="1" applyBorder="1" applyAlignment="1" applyProtection="1">
      <alignment horizontal="left"/>
      <protection locked="0"/>
    </xf>
    <xf numFmtId="3" fontId="2" fillId="0" borderId="13" xfId="1" applyNumberFormat="1" applyFont="1" applyBorder="1"/>
    <xf numFmtId="3" fontId="2" fillId="0" borderId="14" xfId="1" applyNumberFormat="1" applyFont="1" applyBorder="1"/>
    <xf numFmtId="3" fontId="2" fillId="0" borderId="10" xfId="1" applyNumberFormat="1" applyFont="1" applyBorder="1"/>
    <xf numFmtId="3" fontId="2" fillId="0" borderId="24" xfId="1" applyNumberFormat="1" applyFont="1" applyBorder="1"/>
    <xf numFmtId="3" fontId="2" fillId="0" borderId="8" xfId="1" applyNumberFormat="1" applyFont="1" applyBorder="1"/>
    <xf numFmtId="3" fontId="2" fillId="0" borderId="15" xfId="1" applyNumberFormat="1" applyFont="1" applyBorder="1"/>
    <xf numFmtId="0" fontId="1" fillId="0" borderId="12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6" xfId="1" applyFont="1" applyBorder="1" applyAlignment="1">
      <alignment horizontal="center" textRotation="90"/>
    </xf>
    <xf numFmtId="0" fontId="1" fillId="0" borderId="5" xfId="1" applyFont="1" applyBorder="1" applyAlignment="1">
      <alignment horizontal="center" textRotation="90"/>
    </xf>
    <xf numFmtId="0" fontId="1" fillId="0" borderId="7" xfId="1" applyFont="1" applyBorder="1" applyAlignment="1">
      <alignment horizontal="center" textRotation="90"/>
    </xf>
    <xf numFmtId="1" fontId="1" fillId="0" borderId="6" xfId="1" applyNumberFormat="1" applyFont="1" applyBorder="1" applyAlignment="1">
      <alignment horizontal="center" textRotation="90"/>
    </xf>
    <xf numFmtId="1" fontId="1" fillId="0" borderId="5" xfId="1" applyNumberFormat="1" applyFont="1" applyBorder="1" applyAlignment="1">
      <alignment horizontal="center" textRotation="90"/>
    </xf>
    <xf numFmtId="1" fontId="1" fillId="0" borderId="7" xfId="1" applyNumberFormat="1" applyFont="1" applyBorder="1" applyAlignment="1">
      <alignment horizontal="center" textRotation="90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showGridLines="0" zoomScaleNormal="100" workbookViewId="0">
      <selection activeCell="I2" sqref="I2"/>
    </sheetView>
  </sheetViews>
  <sheetFormatPr baseColWidth="10" defaultRowHeight="15" x14ac:dyDescent="0.2"/>
  <cols>
    <col min="1" max="1" width="6" style="3" bestFit="1" customWidth="1"/>
    <col min="2" max="2" width="21.140625" style="3" customWidth="1"/>
    <col min="3" max="3" width="3.28515625" style="3" bestFit="1" customWidth="1"/>
    <col min="4" max="11" width="11.7109375" style="3" customWidth="1"/>
    <col min="12" max="15" width="8.7109375" style="3" customWidth="1"/>
    <col min="16" max="22" width="9.7109375" style="3" customWidth="1"/>
    <col min="23" max="16384" width="11.42578125" style="3"/>
  </cols>
  <sheetData>
    <row r="1" spans="1:19" s="58" customFormat="1" ht="15.75" x14ac:dyDescent="0.25">
      <c r="A1" s="59" t="s">
        <v>15</v>
      </c>
    </row>
    <row r="2" spans="1:19" s="58" customFormat="1" ht="15.75" x14ac:dyDescent="0.25">
      <c r="A2" s="59"/>
      <c r="D2" s="75">
        <v>1500</v>
      </c>
      <c r="F2" s="143" t="s">
        <v>51</v>
      </c>
      <c r="G2" s="144"/>
    </row>
    <row r="3" spans="1:19" ht="15.75" x14ac:dyDescent="0.25">
      <c r="A3" s="58"/>
      <c r="B3" s="58"/>
      <c r="C3" s="58"/>
      <c r="D3" s="78" t="s">
        <v>74</v>
      </c>
      <c r="E3" s="58"/>
      <c r="F3" s="117"/>
      <c r="G3" s="19"/>
      <c r="H3" s="58"/>
      <c r="I3" s="58"/>
      <c r="J3" s="58"/>
      <c r="K3" s="58"/>
      <c r="L3" s="58"/>
      <c r="M3" s="58"/>
      <c r="N3" s="58"/>
    </row>
    <row r="4" spans="1:19" ht="15.75" x14ac:dyDescent="0.25">
      <c r="A4" s="14" t="s">
        <v>1</v>
      </c>
      <c r="B4" s="16" t="s">
        <v>2</v>
      </c>
      <c r="C4" s="140" t="s">
        <v>0</v>
      </c>
      <c r="D4" s="75">
        <v>10001</v>
      </c>
      <c r="E4" s="75">
        <v>1920</v>
      </c>
      <c r="F4" s="112">
        <v>20001</v>
      </c>
      <c r="G4" s="112">
        <v>20002</v>
      </c>
      <c r="H4" s="75">
        <v>2700</v>
      </c>
      <c r="I4" s="75">
        <v>2710</v>
      </c>
      <c r="J4" s="75">
        <v>3000</v>
      </c>
      <c r="K4" s="75">
        <v>4000</v>
      </c>
      <c r="L4" s="16" t="s">
        <v>73</v>
      </c>
      <c r="M4" s="58"/>
      <c r="N4" s="58"/>
      <c r="O4" s="58"/>
      <c r="P4" s="58"/>
      <c r="Q4" s="58"/>
      <c r="R4" s="58"/>
      <c r="S4" s="58"/>
    </row>
    <row r="5" spans="1:19" ht="15.75" x14ac:dyDescent="0.25">
      <c r="A5" s="9"/>
      <c r="B5" s="17"/>
      <c r="C5" s="141"/>
      <c r="D5" s="112" t="s">
        <v>5</v>
      </c>
      <c r="E5" s="112" t="s">
        <v>64</v>
      </c>
      <c r="F5" s="112" t="s">
        <v>66</v>
      </c>
      <c r="G5" s="113" t="s">
        <v>6</v>
      </c>
      <c r="H5" s="112" t="s">
        <v>68</v>
      </c>
      <c r="I5" s="112" t="s">
        <v>69</v>
      </c>
      <c r="J5" s="112" t="s">
        <v>72</v>
      </c>
      <c r="K5" s="112" t="s">
        <v>7</v>
      </c>
      <c r="L5" s="114"/>
      <c r="M5" s="58"/>
      <c r="N5" s="58"/>
      <c r="O5" s="58"/>
      <c r="P5" s="58"/>
      <c r="Q5" s="58"/>
      <c r="R5" s="58"/>
      <c r="S5" s="58"/>
    </row>
    <row r="6" spans="1:19" ht="15.75" x14ac:dyDescent="0.25">
      <c r="A6" s="15"/>
      <c r="B6" s="15"/>
      <c r="C6" s="142"/>
      <c r="D6" s="78"/>
      <c r="E6" s="78" t="s">
        <v>65</v>
      </c>
      <c r="F6" s="78" t="s">
        <v>67</v>
      </c>
      <c r="G6" s="78"/>
      <c r="H6" s="78" t="s">
        <v>71</v>
      </c>
      <c r="I6" s="78" t="s">
        <v>71</v>
      </c>
      <c r="J6" s="78" t="s">
        <v>70</v>
      </c>
      <c r="K6" s="78"/>
      <c r="L6" s="115"/>
      <c r="M6" s="58"/>
      <c r="N6" s="58"/>
      <c r="O6" s="58"/>
      <c r="P6" s="58"/>
      <c r="Q6" s="58"/>
      <c r="R6" s="58"/>
      <c r="S6" s="58"/>
    </row>
    <row r="7" spans="1:19" ht="15.75" x14ac:dyDescent="0.25">
      <c r="A7" s="7">
        <v>43500</v>
      </c>
      <c r="B7" s="12" t="s">
        <v>16</v>
      </c>
      <c r="C7" s="1">
        <v>1</v>
      </c>
      <c r="D7" s="6"/>
      <c r="E7" s="6"/>
      <c r="F7" s="6">
        <v>-20000</v>
      </c>
      <c r="G7" s="6"/>
      <c r="H7" s="6"/>
      <c r="I7" s="6">
        <v>4000</v>
      </c>
      <c r="J7" s="6"/>
      <c r="K7" s="6">
        <v>16000</v>
      </c>
      <c r="L7" s="6">
        <f>SUM(D7:K7)</f>
        <v>0</v>
      </c>
      <c r="M7" s="58"/>
      <c r="N7" s="58"/>
      <c r="O7" s="58"/>
      <c r="P7" s="58"/>
      <c r="Q7" s="58"/>
      <c r="R7" s="58"/>
      <c r="S7" s="58"/>
    </row>
    <row r="8" spans="1:19" ht="15.75" x14ac:dyDescent="0.25">
      <c r="A8" s="8">
        <v>43501</v>
      </c>
      <c r="B8" s="13" t="s">
        <v>17</v>
      </c>
      <c r="C8" s="2">
        <v>2</v>
      </c>
      <c r="D8" s="5"/>
      <c r="E8" s="5"/>
      <c r="F8" s="5"/>
      <c r="G8" s="5">
        <v>-12750</v>
      </c>
      <c r="H8" s="5"/>
      <c r="I8" s="5">
        <v>2550</v>
      </c>
      <c r="J8" s="5"/>
      <c r="K8" s="5">
        <v>10200</v>
      </c>
      <c r="L8" s="5">
        <f>SUM(D8:K8)</f>
        <v>0</v>
      </c>
      <c r="M8" s="58"/>
      <c r="N8" s="58"/>
      <c r="O8" s="58"/>
      <c r="P8" s="58"/>
      <c r="Q8" s="58"/>
      <c r="R8" s="58"/>
      <c r="S8" s="58"/>
    </row>
    <row r="9" spans="1:19" ht="15.75" x14ac:dyDescent="0.25">
      <c r="A9" s="8">
        <v>43505</v>
      </c>
      <c r="B9" s="13" t="s">
        <v>18</v>
      </c>
      <c r="C9" s="2">
        <v>3</v>
      </c>
      <c r="D9" s="5"/>
      <c r="E9" s="5"/>
      <c r="F9" s="5">
        <v>1500</v>
      </c>
      <c r="G9" s="5"/>
      <c r="H9" s="5"/>
      <c r="I9" s="5">
        <v>-300</v>
      </c>
      <c r="J9" s="5"/>
      <c r="K9" s="5">
        <v>-1200</v>
      </c>
      <c r="L9" s="5">
        <f t="shared" ref="L9:L15" si="0">SUM(D9:K9)</f>
        <v>0</v>
      </c>
      <c r="M9" s="58"/>
      <c r="N9" s="58"/>
      <c r="O9" s="58"/>
      <c r="P9" s="58"/>
      <c r="Q9" s="58"/>
      <c r="R9" s="58"/>
      <c r="S9" s="58"/>
    </row>
    <row r="10" spans="1:19" ht="15.75" x14ac:dyDescent="0.25">
      <c r="A10" s="8">
        <v>43509</v>
      </c>
      <c r="B10" s="13" t="s">
        <v>19</v>
      </c>
      <c r="C10" s="2">
        <v>4</v>
      </c>
      <c r="D10" s="5">
        <v>2250</v>
      </c>
      <c r="E10" s="5"/>
      <c r="F10" s="5"/>
      <c r="G10" s="5"/>
      <c r="H10" s="5">
        <v>-450</v>
      </c>
      <c r="I10" s="5"/>
      <c r="J10" s="5">
        <v>-1800</v>
      </c>
      <c r="K10" s="5"/>
      <c r="L10" s="5">
        <f t="shared" si="0"/>
        <v>0</v>
      </c>
      <c r="M10" s="58"/>
      <c r="N10" s="58"/>
      <c r="O10" s="58"/>
      <c r="P10" s="58"/>
      <c r="Q10" s="58"/>
      <c r="R10" s="58"/>
      <c r="S10" s="58"/>
    </row>
    <row r="11" spans="1:19" ht="15.75" x14ac:dyDescent="0.25">
      <c r="A11" s="8">
        <v>43510</v>
      </c>
      <c r="B11" s="13" t="s">
        <v>20</v>
      </c>
      <c r="C11" s="2">
        <v>5</v>
      </c>
      <c r="D11" s="5"/>
      <c r="E11" s="5">
        <v>-18500</v>
      </c>
      <c r="F11" s="5">
        <v>18500</v>
      </c>
      <c r="G11" s="5"/>
      <c r="H11" s="5"/>
      <c r="I11" s="5"/>
      <c r="J11" s="5"/>
      <c r="K11" s="5"/>
      <c r="L11" s="5">
        <f t="shared" si="0"/>
        <v>0</v>
      </c>
      <c r="M11" s="58"/>
      <c r="N11" s="58"/>
      <c r="O11" s="58"/>
      <c r="P11" s="58"/>
      <c r="Q11" s="58"/>
      <c r="R11" s="58"/>
      <c r="S11" s="58"/>
    </row>
    <row r="12" spans="1:19" ht="15.75" x14ac:dyDescent="0.25">
      <c r="A12" s="8">
        <v>43512</v>
      </c>
      <c r="B12" s="13" t="s">
        <v>18</v>
      </c>
      <c r="C12" s="2">
        <v>6</v>
      </c>
      <c r="D12" s="5"/>
      <c r="E12" s="5"/>
      <c r="F12" s="5"/>
      <c r="G12" s="5">
        <v>1000</v>
      </c>
      <c r="H12" s="5"/>
      <c r="I12" s="5">
        <v>-200</v>
      </c>
      <c r="J12" s="5"/>
      <c r="K12" s="5">
        <v>-800</v>
      </c>
      <c r="L12" s="5">
        <f t="shared" si="0"/>
        <v>0</v>
      </c>
      <c r="M12" s="58"/>
      <c r="N12" s="58"/>
      <c r="O12" s="58"/>
      <c r="P12" s="58"/>
      <c r="Q12" s="58"/>
      <c r="R12" s="58"/>
      <c r="S12" s="58"/>
    </row>
    <row r="13" spans="1:19" ht="15.75" x14ac:dyDescent="0.25">
      <c r="A13" s="8">
        <v>43513</v>
      </c>
      <c r="B13" s="13" t="s">
        <v>18</v>
      </c>
      <c r="C13" s="2">
        <v>7</v>
      </c>
      <c r="D13" s="5">
        <v>-500</v>
      </c>
      <c r="E13" s="5"/>
      <c r="F13" s="5"/>
      <c r="G13" s="5"/>
      <c r="H13" s="5">
        <v>100</v>
      </c>
      <c r="I13" s="5"/>
      <c r="J13" s="5">
        <v>400</v>
      </c>
      <c r="K13" s="5"/>
      <c r="L13" s="5">
        <f t="shared" si="0"/>
        <v>0</v>
      </c>
      <c r="M13" s="58"/>
      <c r="N13" s="58"/>
      <c r="O13" s="58"/>
      <c r="P13" s="58"/>
      <c r="Q13" s="58"/>
      <c r="R13" s="58"/>
      <c r="S13" s="58"/>
    </row>
    <row r="14" spans="1:19" ht="15.75" x14ac:dyDescent="0.25">
      <c r="A14" s="8">
        <v>43516</v>
      </c>
      <c r="B14" s="13" t="s">
        <v>20</v>
      </c>
      <c r="C14" s="2">
        <v>8</v>
      </c>
      <c r="D14" s="5"/>
      <c r="E14" s="5">
        <v>-11750</v>
      </c>
      <c r="F14" s="5"/>
      <c r="G14" s="5">
        <v>11750</v>
      </c>
      <c r="H14" s="5"/>
      <c r="I14" s="5"/>
      <c r="J14" s="5"/>
      <c r="K14" s="5"/>
      <c r="L14" s="5">
        <f t="shared" si="0"/>
        <v>0</v>
      </c>
      <c r="M14" s="58"/>
      <c r="N14" s="58"/>
      <c r="O14" s="58"/>
      <c r="P14" s="58"/>
      <c r="Q14" s="58"/>
      <c r="R14" s="58"/>
      <c r="S14" s="58"/>
    </row>
    <row r="15" spans="1:19" ht="15.75" x14ac:dyDescent="0.25">
      <c r="A15" s="8">
        <v>43519</v>
      </c>
      <c r="B15" s="13" t="s">
        <v>20</v>
      </c>
      <c r="C15" s="2">
        <v>9</v>
      </c>
      <c r="D15" s="5">
        <v>-1750</v>
      </c>
      <c r="E15" s="5">
        <v>1750</v>
      </c>
      <c r="F15" s="5"/>
      <c r="G15" s="5"/>
      <c r="H15" s="5"/>
      <c r="I15" s="5"/>
      <c r="J15" s="5"/>
      <c r="K15" s="5"/>
      <c r="L15" s="5">
        <f t="shared" si="0"/>
        <v>0</v>
      </c>
      <c r="M15" s="58"/>
      <c r="N15" s="58"/>
      <c r="O15" s="58"/>
      <c r="P15" s="58"/>
      <c r="Q15" s="58"/>
      <c r="R15" s="58"/>
      <c r="S15" s="58"/>
    </row>
    <row r="16" spans="1:19" ht="15.75" x14ac:dyDescent="0.25">
      <c r="A16" s="10"/>
      <c r="B16" s="11"/>
      <c r="C16" s="4">
        <v>10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58"/>
      <c r="N16" s="58"/>
      <c r="O16" s="58"/>
      <c r="P16" s="58"/>
      <c r="Q16" s="58"/>
      <c r="R16" s="58"/>
      <c r="S16" s="58"/>
    </row>
    <row r="17" spans="4:19" ht="15.75" x14ac:dyDescent="0.25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4:19" ht="15.75" x14ac:dyDescent="0.25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4:19" ht="15.75" x14ac:dyDescent="0.25">
      <c r="D19" s="58"/>
      <c r="E19" s="58"/>
      <c r="F19" s="58"/>
      <c r="G19" s="107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4:19" ht="15.75" x14ac:dyDescent="0.25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4:19" ht="15.75" x14ac:dyDescent="0.25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4:19" ht="15.75" x14ac:dyDescent="0.25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4:19" ht="15.75" x14ac:dyDescent="0.25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</sheetData>
  <mergeCells count="2">
    <mergeCell ref="C4:C6"/>
    <mergeCell ref="F2:G2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showGridLines="0" topLeftCell="A5" zoomScaleNormal="100" workbookViewId="0">
      <selection activeCell="L26" sqref="L26"/>
    </sheetView>
  </sheetViews>
  <sheetFormatPr baseColWidth="10" defaultRowHeight="15" x14ac:dyDescent="0.2"/>
  <cols>
    <col min="1" max="1" width="6" style="21" bestFit="1" customWidth="1"/>
    <col min="2" max="2" width="19.5703125" style="21" bestFit="1" customWidth="1"/>
    <col min="3" max="3" width="3.28515625" style="21" bestFit="1" customWidth="1"/>
    <col min="4" max="13" width="10.7109375" style="21" customWidth="1"/>
    <col min="14" max="14" width="3.28515625" style="21" customWidth="1"/>
    <col min="15" max="26" width="9.7109375" style="21" customWidth="1"/>
    <col min="27" max="16384" width="11.42578125" style="21"/>
  </cols>
  <sheetData>
    <row r="1" spans="1:17" ht="15.75" x14ac:dyDescent="0.25">
      <c r="A1" s="6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.75" x14ac:dyDescent="0.25"/>
    <row r="3" spans="1:17" s="20" customFormat="1" ht="15.75" x14ac:dyDescent="0.25">
      <c r="A3" s="20" t="s">
        <v>8</v>
      </c>
      <c r="E3" s="52">
        <v>1500</v>
      </c>
      <c r="F3" s="154"/>
      <c r="G3" s="154"/>
      <c r="J3" s="155"/>
      <c r="K3" s="155"/>
      <c r="L3" s="155"/>
      <c r="M3" s="155"/>
    </row>
    <row r="4" spans="1:17" s="20" customFormat="1" ht="15.75" x14ac:dyDescent="0.25">
      <c r="E4" s="111" t="s">
        <v>74</v>
      </c>
      <c r="G4" s="151" t="s">
        <v>51</v>
      </c>
      <c r="H4" s="152"/>
      <c r="I4" s="153"/>
    </row>
    <row r="5" spans="1:17" s="20" customFormat="1" ht="15.75" x14ac:dyDescent="0.25">
      <c r="A5" s="83" t="s">
        <v>1</v>
      </c>
      <c r="B5" s="108" t="s">
        <v>2</v>
      </c>
      <c r="C5" s="145" t="s">
        <v>0</v>
      </c>
      <c r="D5" s="52">
        <v>1220</v>
      </c>
      <c r="E5" s="52">
        <v>10001</v>
      </c>
      <c r="F5" s="52">
        <v>2380</v>
      </c>
      <c r="G5" s="52">
        <v>20001</v>
      </c>
      <c r="H5" s="52">
        <v>20002</v>
      </c>
      <c r="I5" s="52">
        <v>20003</v>
      </c>
      <c r="J5" s="52">
        <v>2700</v>
      </c>
      <c r="K5" s="52">
        <v>2710</v>
      </c>
      <c r="L5" s="52">
        <v>3000</v>
      </c>
      <c r="M5" s="52">
        <v>4000</v>
      </c>
      <c r="N5" s="148" t="s">
        <v>0</v>
      </c>
      <c r="O5" s="52">
        <v>7300</v>
      </c>
      <c r="P5" s="52" t="s">
        <v>73</v>
      </c>
    </row>
    <row r="6" spans="1:17" s="20" customFormat="1" ht="15.75" x14ac:dyDescent="0.25">
      <c r="A6" s="22"/>
      <c r="B6" s="23"/>
      <c r="C6" s="146"/>
      <c r="D6" s="124" t="s">
        <v>9</v>
      </c>
      <c r="E6" s="124" t="s">
        <v>75</v>
      </c>
      <c r="F6" s="124" t="s">
        <v>77</v>
      </c>
      <c r="G6" s="124" t="s">
        <v>79</v>
      </c>
      <c r="H6" s="124" t="s">
        <v>81</v>
      </c>
      <c r="I6" s="126" t="s">
        <v>83</v>
      </c>
      <c r="J6" s="124" t="s">
        <v>68</v>
      </c>
      <c r="K6" s="124" t="s">
        <v>69</v>
      </c>
      <c r="L6" s="124" t="s">
        <v>72</v>
      </c>
      <c r="M6" s="124" t="s">
        <v>7</v>
      </c>
      <c r="N6" s="149"/>
      <c r="O6" s="124" t="s">
        <v>86</v>
      </c>
      <c r="P6" s="125"/>
    </row>
    <row r="7" spans="1:17" s="20" customFormat="1" ht="15.75" x14ac:dyDescent="0.25">
      <c r="A7" s="24"/>
      <c r="B7" s="25"/>
      <c r="C7" s="147"/>
      <c r="D7" s="111"/>
      <c r="E7" s="111" t="s">
        <v>76</v>
      </c>
      <c r="F7" s="111" t="s">
        <v>78</v>
      </c>
      <c r="G7" s="111" t="s">
        <v>80</v>
      </c>
      <c r="H7" s="111" t="s">
        <v>82</v>
      </c>
      <c r="I7" s="128" t="s">
        <v>84</v>
      </c>
      <c r="J7" s="111" t="s">
        <v>71</v>
      </c>
      <c r="K7" s="111" t="s">
        <v>71</v>
      </c>
      <c r="L7" s="111" t="s">
        <v>85</v>
      </c>
      <c r="M7" s="111"/>
      <c r="N7" s="150"/>
      <c r="O7" s="111" t="s">
        <v>87</v>
      </c>
      <c r="P7" s="25"/>
    </row>
    <row r="8" spans="1:17" s="20" customFormat="1" ht="15.75" x14ac:dyDescent="0.25">
      <c r="A8" s="26">
        <v>43500</v>
      </c>
      <c r="B8" s="27" t="s">
        <v>21</v>
      </c>
      <c r="C8" s="28">
        <v>1</v>
      </c>
      <c r="D8" s="29"/>
      <c r="E8" s="29"/>
      <c r="F8" s="29"/>
      <c r="G8" s="29">
        <v>-63750</v>
      </c>
      <c r="H8" s="29"/>
      <c r="I8" s="29"/>
      <c r="J8" s="29"/>
      <c r="K8" s="29">
        <v>12750</v>
      </c>
      <c r="L8" s="29"/>
      <c r="M8" s="29">
        <v>51000</v>
      </c>
      <c r="N8" s="30">
        <v>1</v>
      </c>
      <c r="O8" s="29"/>
      <c r="P8" s="29">
        <f>SUM(D8:M8)+O8</f>
        <v>0</v>
      </c>
    </row>
    <row r="9" spans="1:17" s="20" customFormat="1" ht="15.75" x14ac:dyDescent="0.25">
      <c r="A9" s="31">
        <v>43503</v>
      </c>
      <c r="B9" s="32" t="s">
        <v>22</v>
      </c>
      <c r="C9" s="33">
        <v>2</v>
      </c>
      <c r="D9" s="34"/>
      <c r="E9" s="34"/>
      <c r="F9" s="34"/>
      <c r="G9" s="34"/>
      <c r="H9" s="34"/>
      <c r="I9" s="34">
        <v>-22500</v>
      </c>
      <c r="J9" s="34"/>
      <c r="K9" s="34">
        <v>4500</v>
      </c>
      <c r="L9" s="34"/>
      <c r="M9" s="34"/>
      <c r="N9" s="35">
        <v>2</v>
      </c>
      <c r="O9" s="34">
        <v>18000</v>
      </c>
      <c r="P9" s="34">
        <f t="shared" ref="P9:P16" si="0">SUM(D9:M9)+O9</f>
        <v>0</v>
      </c>
    </row>
    <row r="10" spans="1:17" s="20" customFormat="1" ht="15.75" x14ac:dyDescent="0.25">
      <c r="A10" s="31">
        <v>43506</v>
      </c>
      <c r="B10" s="32" t="s">
        <v>23</v>
      </c>
      <c r="C10" s="33">
        <v>3</v>
      </c>
      <c r="D10" s="34"/>
      <c r="E10" s="34">
        <v>15500</v>
      </c>
      <c r="F10" s="34"/>
      <c r="G10" s="34"/>
      <c r="H10" s="34"/>
      <c r="I10" s="34"/>
      <c r="J10" s="34">
        <v>-3100</v>
      </c>
      <c r="K10" s="34"/>
      <c r="L10" s="34">
        <v>-12400</v>
      </c>
      <c r="M10" s="34"/>
      <c r="N10" s="35">
        <v>3</v>
      </c>
      <c r="O10" s="34"/>
      <c r="P10" s="34">
        <f t="shared" si="0"/>
        <v>0</v>
      </c>
    </row>
    <row r="11" spans="1:17" s="20" customFormat="1" ht="15.75" x14ac:dyDescent="0.25">
      <c r="A11" s="31">
        <v>43507</v>
      </c>
      <c r="B11" s="32" t="s">
        <v>20</v>
      </c>
      <c r="C11" s="33">
        <v>4</v>
      </c>
      <c r="D11" s="34"/>
      <c r="E11" s="34">
        <v>-15500</v>
      </c>
      <c r="F11" s="34">
        <v>15190</v>
      </c>
      <c r="G11" s="34"/>
      <c r="H11" s="34"/>
      <c r="I11" s="34"/>
      <c r="J11" s="34">
        <v>62</v>
      </c>
      <c r="K11" s="34"/>
      <c r="L11" s="34">
        <v>248</v>
      </c>
      <c r="M11" s="34"/>
      <c r="N11" s="35">
        <v>4</v>
      </c>
      <c r="O11" s="34"/>
      <c r="P11" s="34">
        <f t="shared" si="0"/>
        <v>0</v>
      </c>
    </row>
    <row r="12" spans="1:17" s="20" customFormat="1" ht="15.75" x14ac:dyDescent="0.25">
      <c r="A12" s="31">
        <v>43510</v>
      </c>
      <c r="B12" s="32" t="s">
        <v>20</v>
      </c>
      <c r="C12" s="33">
        <v>5</v>
      </c>
      <c r="D12" s="34"/>
      <c r="E12" s="34"/>
      <c r="F12" s="34">
        <v>-62475</v>
      </c>
      <c r="G12" s="34">
        <v>63750</v>
      </c>
      <c r="H12" s="34"/>
      <c r="I12" s="34"/>
      <c r="J12" s="34"/>
      <c r="K12" s="34">
        <v>-255</v>
      </c>
      <c r="L12" s="34"/>
      <c r="M12" s="34">
        <v>-1020</v>
      </c>
      <c r="N12" s="35">
        <v>5</v>
      </c>
      <c r="O12" s="34"/>
      <c r="P12" s="34">
        <f t="shared" si="0"/>
        <v>0</v>
      </c>
    </row>
    <row r="13" spans="1:17" s="20" customFormat="1" ht="15.75" x14ac:dyDescent="0.25">
      <c r="A13" s="31">
        <v>43512</v>
      </c>
      <c r="B13" s="32" t="s">
        <v>24</v>
      </c>
      <c r="C13" s="33">
        <v>6</v>
      </c>
      <c r="D13" s="34">
        <v>245000</v>
      </c>
      <c r="E13" s="34"/>
      <c r="F13" s="34"/>
      <c r="G13" s="34"/>
      <c r="H13" s="34">
        <v>-300000</v>
      </c>
      <c r="I13" s="34"/>
      <c r="J13" s="34"/>
      <c r="K13" s="34">
        <v>55000</v>
      </c>
      <c r="L13" s="34"/>
      <c r="M13" s="34"/>
      <c r="N13" s="35">
        <v>6</v>
      </c>
      <c r="O13" s="34"/>
      <c r="P13" s="34">
        <f t="shared" si="0"/>
        <v>0</v>
      </c>
    </row>
    <row r="14" spans="1:17" s="20" customFormat="1" ht="15.75" x14ac:dyDescent="0.25">
      <c r="A14" s="31">
        <v>43513</v>
      </c>
      <c r="B14" s="32" t="s">
        <v>20</v>
      </c>
      <c r="C14" s="33">
        <v>7</v>
      </c>
      <c r="D14" s="34">
        <v>-4900</v>
      </c>
      <c r="E14" s="34"/>
      <c r="F14" s="34">
        <v>-294000</v>
      </c>
      <c r="G14" s="34"/>
      <c r="H14" s="34">
        <v>300000</v>
      </c>
      <c r="I14" s="34"/>
      <c r="J14" s="34"/>
      <c r="K14" s="34">
        <v>-1100</v>
      </c>
      <c r="L14" s="34"/>
      <c r="M14" s="34"/>
      <c r="N14" s="35">
        <v>7</v>
      </c>
      <c r="O14" s="34"/>
      <c r="P14" s="34">
        <f t="shared" si="0"/>
        <v>0</v>
      </c>
    </row>
    <row r="15" spans="1:17" s="20" customFormat="1" ht="15.75" x14ac:dyDescent="0.25">
      <c r="A15" s="31">
        <v>43518</v>
      </c>
      <c r="B15" s="32" t="s">
        <v>20</v>
      </c>
      <c r="C15" s="33">
        <v>8</v>
      </c>
      <c r="D15" s="34"/>
      <c r="E15" s="34"/>
      <c r="F15" s="34">
        <v>-21825</v>
      </c>
      <c r="G15" s="34"/>
      <c r="H15" s="34"/>
      <c r="I15" s="34">
        <v>22500</v>
      </c>
      <c r="J15" s="34"/>
      <c r="K15" s="34">
        <v>-135</v>
      </c>
      <c r="L15" s="34"/>
      <c r="M15" s="34"/>
      <c r="N15" s="35">
        <v>8</v>
      </c>
      <c r="O15" s="34">
        <v>-540</v>
      </c>
      <c r="P15" s="34">
        <f t="shared" si="0"/>
        <v>0</v>
      </c>
    </row>
    <row r="16" spans="1:17" s="20" customFormat="1" ht="15.75" x14ac:dyDescent="0.25">
      <c r="A16" s="36"/>
      <c r="B16" s="37"/>
      <c r="C16" s="38">
        <v>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>
        <v>9</v>
      </c>
      <c r="O16" s="39"/>
      <c r="P16" s="39">
        <f t="shared" si="0"/>
        <v>0</v>
      </c>
    </row>
    <row r="17" spans="1:12" s="20" customFormat="1" ht="15.75" x14ac:dyDescent="0.25"/>
    <row r="18" spans="1:12" s="20" customFormat="1" ht="15.75" x14ac:dyDescent="0.25"/>
    <row r="19" spans="1:12" s="20" customFormat="1" ht="15.75" x14ac:dyDescent="0.25">
      <c r="A19" s="20" t="s">
        <v>10</v>
      </c>
      <c r="B19" s="20" t="s">
        <v>48</v>
      </c>
      <c r="F19" s="41">
        <f>D13+D14</f>
        <v>240100</v>
      </c>
      <c r="J19" s="42"/>
    </row>
    <row r="20" spans="1:12" s="20" customFormat="1" ht="15.75" x14ac:dyDescent="0.25"/>
    <row r="21" spans="1:12" s="20" customFormat="1" ht="15.75" x14ac:dyDescent="0.25">
      <c r="D21" s="20" t="s">
        <v>46</v>
      </c>
      <c r="E21" s="73" t="s">
        <v>1</v>
      </c>
      <c r="F21" s="73" t="s">
        <v>2</v>
      </c>
      <c r="G21" s="18"/>
      <c r="H21" s="75" t="s">
        <v>3</v>
      </c>
      <c r="I21" s="75" t="s">
        <v>54</v>
      </c>
      <c r="J21" s="74" t="s">
        <v>55</v>
      </c>
      <c r="K21" s="75" t="s">
        <v>54</v>
      </c>
      <c r="L21" s="70" t="s">
        <v>37</v>
      </c>
    </row>
    <row r="22" spans="1:12" s="20" customFormat="1" ht="15.75" x14ac:dyDescent="0.25">
      <c r="E22" s="11"/>
      <c r="F22" s="11"/>
      <c r="G22" s="76"/>
      <c r="H22" s="78" t="s">
        <v>56</v>
      </c>
      <c r="I22" s="78" t="s">
        <v>57</v>
      </c>
      <c r="J22" s="77" t="s">
        <v>56</v>
      </c>
      <c r="K22" s="78" t="s">
        <v>57</v>
      </c>
      <c r="L22" s="71"/>
    </row>
    <row r="23" spans="1:12" s="20" customFormat="1" ht="15.75" x14ac:dyDescent="0.25">
      <c r="E23" s="84">
        <v>45326</v>
      </c>
      <c r="F23" s="85" t="s">
        <v>21</v>
      </c>
      <c r="G23" s="86"/>
      <c r="H23" s="87">
        <v>4000</v>
      </c>
      <c r="I23" s="87">
        <v>1</v>
      </c>
      <c r="J23" s="88">
        <v>20001</v>
      </c>
      <c r="K23" s="87"/>
      <c r="L23" s="109">
        <v>63750</v>
      </c>
    </row>
    <row r="24" spans="1:12" s="20" customFormat="1" ht="15.75" x14ac:dyDescent="0.25">
      <c r="E24" s="89">
        <v>45336</v>
      </c>
      <c r="F24" s="90" t="s">
        <v>20</v>
      </c>
      <c r="G24" s="91"/>
      <c r="H24" s="92">
        <v>20001</v>
      </c>
      <c r="I24" s="92"/>
      <c r="J24" s="93"/>
      <c r="K24" s="92"/>
      <c r="L24" s="110">
        <v>63750</v>
      </c>
    </row>
    <row r="25" spans="1:12" s="20" customFormat="1" ht="15.75" x14ac:dyDescent="0.25">
      <c r="E25" s="94">
        <v>45336</v>
      </c>
      <c r="F25" s="95" t="s">
        <v>20</v>
      </c>
      <c r="G25" s="96"/>
      <c r="H25" s="97"/>
      <c r="I25" s="98"/>
      <c r="J25" s="99">
        <v>2380</v>
      </c>
      <c r="K25" s="97"/>
      <c r="L25" s="100">
        <v>62475</v>
      </c>
    </row>
    <row r="26" spans="1:12" s="20" customFormat="1" ht="15.75" x14ac:dyDescent="0.25">
      <c r="E26" s="101">
        <v>45336</v>
      </c>
      <c r="F26" s="102" t="s">
        <v>25</v>
      </c>
      <c r="G26" s="103"/>
      <c r="H26" s="104"/>
      <c r="I26" s="105"/>
      <c r="J26" s="104">
        <v>4000</v>
      </c>
      <c r="K26" s="104">
        <v>1</v>
      </c>
      <c r="L26" s="106">
        <v>1275</v>
      </c>
    </row>
    <row r="27" spans="1:12" s="20" customFormat="1" ht="15.75" x14ac:dyDescent="0.25"/>
    <row r="28" spans="1:12" s="20" customFormat="1" ht="15.75" x14ac:dyDescent="0.25"/>
  </sheetData>
  <mergeCells count="5">
    <mergeCell ref="C5:C7"/>
    <mergeCell ref="N5:N7"/>
    <mergeCell ref="G4:I4"/>
    <mergeCell ref="F3:G3"/>
    <mergeCell ref="J3:M3"/>
  </mergeCells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8.2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showGridLines="0" zoomScaleNormal="100" workbookViewId="0">
      <selection activeCell="O8" sqref="O8"/>
    </sheetView>
  </sheetViews>
  <sheetFormatPr baseColWidth="10" defaultRowHeight="15" x14ac:dyDescent="0.2"/>
  <cols>
    <col min="1" max="1" width="6" style="21" bestFit="1" customWidth="1"/>
    <col min="2" max="2" width="19.85546875" style="21" bestFit="1" customWidth="1"/>
    <col min="3" max="12" width="12.7109375" style="21" customWidth="1"/>
    <col min="13" max="13" width="11" style="21" customWidth="1"/>
    <col min="14" max="24" width="9.7109375" style="21" customWidth="1"/>
    <col min="25" max="16384" width="11.42578125" style="21"/>
  </cols>
  <sheetData>
    <row r="1" spans="1:13" ht="15.75" x14ac:dyDescent="0.25">
      <c r="A1" s="60" t="s">
        <v>26</v>
      </c>
      <c r="B1" s="20"/>
      <c r="C1" s="20"/>
      <c r="D1" s="20"/>
      <c r="E1" s="156"/>
      <c r="F1" s="156"/>
      <c r="G1" s="20"/>
      <c r="H1" s="20"/>
      <c r="I1" s="156"/>
      <c r="J1" s="156"/>
      <c r="K1" s="156"/>
      <c r="L1" s="156"/>
      <c r="M1" s="20"/>
    </row>
    <row r="2" spans="1:13" ht="15.75" x14ac:dyDescent="0.25">
      <c r="A2" s="60"/>
      <c r="B2" s="20"/>
      <c r="C2" s="20"/>
      <c r="D2" s="20"/>
      <c r="E2" s="131"/>
      <c r="F2" s="131"/>
      <c r="G2" s="20"/>
      <c r="H2" s="20"/>
      <c r="I2" s="131"/>
      <c r="J2" s="131"/>
      <c r="K2" s="131"/>
      <c r="L2" s="131"/>
      <c r="M2" s="20"/>
    </row>
    <row r="3" spans="1:13" ht="15.75" x14ac:dyDescent="0.25">
      <c r="A3" s="20" t="s">
        <v>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43" t="s">
        <v>1</v>
      </c>
      <c r="B5" s="44" t="s">
        <v>2</v>
      </c>
      <c r="C5" s="52">
        <v>1240</v>
      </c>
      <c r="D5" s="52">
        <v>10001</v>
      </c>
      <c r="E5" s="52">
        <v>2380</v>
      </c>
      <c r="F5" s="52">
        <v>20001</v>
      </c>
      <c r="G5" s="52">
        <v>20002</v>
      </c>
      <c r="H5" s="52">
        <v>2700</v>
      </c>
      <c r="I5" s="52">
        <v>2710</v>
      </c>
      <c r="J5" s="52">
        <v>3000</v>
      </c>
      <c r="K5" s="52">
        <v>4000</v>
      </c>
      <c r="L5" s="52">
        <v>7780</v>
      </c>
      <c r="M5" s="52" t="s">
        <v>73</v>
      </c>
    </row>
    <row r="6" spans="1:13" ht="15.75" x14ac:dyDescent="0.25">
      <c r="A6" s="45"/>
      <c r="B6" s="23"/>
      <c r="C6" s="124" t="s">
        <v>11</v>
      </c>
      <c r="D6" s="124" t="s">
        <v>12</v>
      </c>
      <c r="E6" s="124" t="s">
        <v>77</v>
      </c>
      <c r="F6" s="126" t="s">
        <v>88</v>
      </c>
      <c r="G6" s="124" t="s">
        <v>13</v>
      </c>
      <c r="H6" s="124" t="s">
        <v>68</v>
      </c>
      <c r="I6" s="124" t="s">
        <v>69</v>
      </c>
      <c r="J6" s="124" t="s">
        <v>90</v>
      </c>
      <c r="K6" s="124" t="s">
        <v>7</v>
      </c>
      <c r="L6" s="124" t="s">
        <v>91</v>
      </c>
      <c r="M6" s="124"/>
    </row>
    <row r="7" spans="1:13" ht="15.75" x14ac:dyDescent="0.25">
      <c r="A7" s="46"/>
      <c r="B7" s="47"/>
      <c r="C7" s="111"/>
      <c r="D7" s="111"/>
      <c r="E7" s="111" t="s">
        <v>78</v>
      </c>
      <c r="F7" s="127" t="s">
        <v>89</v>
      </c>
      <c r="G7" s="111"/>
      <c r="H7" s="111" t="s">
        <v>71</v>
      </c>
      <c r="I7" s="111" t="s">
        <v>71</v>
      </c>
      <c r="J7" s="111" t="s">
        <v>85</v>
      </c>
      <c r="K7" s="111"/>
      <c r="L7" s="111" t="s">
        <v>92</v>
      </c>
      <c r="M7" s="111"/>
    </row>
    <row r="8" spans="1:13" ht="15.75" x14ac:dyDescent="0.25">
      <c r="A8" s="48">
        <v>43468</v>
      </c>
      <c r="B8" s="49" t="s">
        <v>28</v>
      </c>
      <c r="C8" s="130"/>
      <c r="D8" s="130"/>
      <c r="E8" s="130">
        <v>-650</v>
      </c>
      <c r="F8" s="130"/>
      <c r="G8" s="130"/>
      <c r="H8" s="130"/>
      <c r="I8" s="130">
        <v>130</v>
      </c>
      <c r="J8" s="130"/>
      <c r="K8" s="130"/>
      <c r="L8" s="130">
        <v>520</v>
      </c>
      <c r="M8" s="130">
        <f>SUM(C8:L8)</f>
        <v>0</v>
      </c>
    </row>
    <row r="9" spans="1:13" ht="15.75" x14ac:dyDescent="0.25">
      <c r="A9" s="31">
        <v>43470</v>
      </c>
      <c r="B9" s="32" t="s">
        <v>29</v>
      </c>
      <c r="C9" s="34"/>
      <c r="D9" s="34"/>
      <c r="E9" s="34">
        <v>-2500</v>
      </c>
      <c r="F9" s="34"/>
      <c r="G9" s="34"/>
      <c r="H9" s="34"/>
      <c r="I9" s="34">
        <v>500</v>
      </c>
      <c r="J9" s="34"/>
      <c r="K9" s="34"/>
      <c r="L9" s="34">
        <v>2000</v>
      </c>
      <c r="M9" s="130">
        <f t="shared" ref="M9:M16" si="0">SUM(C9:L9)</f>
        <v>0</v>
      </c>
    </row>
    <row r="10" spans="1:13" ht="15.75" x14ac:dyDescent="0.25">
      <c r="A10" s="31">
        <v>43472</v>
      </c>
      <c r="B10" s="32" t="s">
        <v>30</v>
      </c>
      <c r="C10" s="34"/>
      <c r="D10" s="34">
        <v>6500</v>
      </c>
      <c r="E10" s="34"/>
      <c r="F10" s="34"/>
      <c r="G10" s="34"/>
      <c r="H10" s="34">
        <v>-1300</v>
      </c>
      <c r="I10" s="34"/>
      <c r="J10" s="34">
        <v>-5200</v>
      </c>
      <c r="K10" s="34"/>
      <c r="L10" s="34"/>
      <c r="M10" s="130">
        <f t="shared" si="0"/>
        <v>0</v>
      </c>
    </row>
    <row r="11" spans="1:13" ht="15.75" x14ac:dyDescent="0.25">
      <c r="A11" s="31">
        <v>43475</v>
      </c>
      <c r="B11" s="32" t="s">
        <v>7</v>
      </c>
      <c r="C11" s="34"/>
      <c r="D11" s="34"/>
      <c r="E11" s="34"/>
      <c r="F11" s="34">
        <v>-29000</v>
      </c>
      <c r="G11" s="34"/>
      <c r="H11" s="34"/>
      <c r="I11" s="34">
        <v>5800</v>
      </c>
      <c r="J11" s="34"/>
      <c r="K11" s="34">
        <v>23200</v>
      </c>
      <c r="L11" s="34"/>
      <c r="M11" s="130">
        <f t="shared" si="0"/>
        <v>0</v>
      </c>
    </row>
    <row r="12" spans="1:13" ht="15.75" x14ac:dyDescent="0.25">
      <c r="A12" s="31">
        <v>43476</v>
      </c>
      <c r="B12" s="32" t="s">
        <v>20</v>
      </c>
      <c r="C12" s="34"/>
      <c r="D12" s="34"/>
      <c r="E12" s="34">
        <v>-28565</v>
      </c>
      <c r="F12" s="34">
        <v>29000</v>
      </c>
      <c r="G12" s="34"/>
      <c r="H12" s="34"/>
      <c r="I12" s="34">
        <v>-87</v>
      </c>
      <c r="J12" s="34"/>
      <c r="K12" s="34">
        <v>-348</v>
      </c>
      <c r="L12" s="34"/>
      <c r="M12" s="130">
        <f t="shared" si="0"/>
        <v>0</v>
      </c>
    </row>
    <row r="13" spans="1:13" ht="15.75" x14ac:dyDescent="0.25">
      <c r="A13" s="31">
        <v>15</v>
      </c>
      <c r="B13" s="32" t="s">
        <v>28</v>
      </c>
      <c r="C13" s="34"/>
      <c r="D13" s="34"/>
      <c r="E13" s="34">
        <v>-200</v>
      </c>
      <c r="F13" s="34"/>
      <c r="G13" s="34"/>
      <c r="H13" s="34"/>
      <c r="I13" s="34">
        <v>40</v>
      </c>
      <c r="J13" s="34"/>
      <c r="K13" s="34"/>
      <c r="L13" s="34">
        <v>160</v>
      </c>
      <c r="M13" s="130">
        <f t="shared" si="0"/>
        <v>0</v>
      </c>
    </row>
    <row r="14" spans="1:13" ht="15.75" x14ac:dyDescent="0.25">
      <c r="A14" s="31">
        <v>43482</v>
      </c>
      <c r="B14" s="32" t="s">
        <v>20</v>
      </c>
      <c r="C14" s="34"/>
      <c r="D14" s="34">
        <v>-6500</v>
      </c>
      <c r="E14" s="34">
        <v>6370</v>
      </c>
      <c r="F14" s="34"/>
      <c r="G14" s="34"/>
      <c r="H14" s="34">
        <v>26</v>
      </c>
      <c r="I14" s="34"/>
      <c r="J14" s="34">
        <v>104</v>
      </c>
      <c r="K14" s="34"/>
      <c r="L14" s="34"/>
      <c r="M14" s="130">
        <f t="shared" si="0"/>
        <v>0</v>
      </c>
    </row>
    <row r="15" spans="1:13" ht="15.75" x14ac:dyDescent="0.25">
      <c r="A15" s="31">
        <v>43485</v>
      </c>
      <c r="B15" s="32" t="s">
        <v>31</v>
      </c>
      <c r="C15" s="34">
        <v>20000</v>
      </c>
      <c r="D15" s="34"/>
      <c r="E15" s="34"/>
      <c r="F15" s="34"/>
      <c r="G15" s="34">
        <v>-25000</v>
      </c>
      <c r="H15" s="34"/>
      <c r="I15" s="34">
        <v>5000</v>
      </c>
      <c r="J15" s="34"/>
      <c r="K15" s="34"/>
      <c r="L15" s="34"/>
      <c r="M15" s="130">
        <f t="shared" si="0"/>
        <v>0</v>
      </c>
    </row>
    <row r="16" spans="1:13" ht="15.75" x14ac:dyDescent="0.25">
      <c r="A16" s="31">
        <v>43485</v>
      </c>
      <c r="B16" s="32" t="s">
        <v>20</v>
      </c>
      <c r="C16" s="34">
        <v>-400</v>
      </c>
      <c r="D16" s="34"/>
      <c r="E16" s="34">
        <v>-24500</v>
      </c>
      <c r="F16" s="34"/>
      <c r="G16" s="34">
        <v>25000</v>
      </c>
      <c r="H16" s="34"/>
      <c r="I16" s="34">
        <v>-100</v>
      </c>
      <c r="J16" s="34"/>
      <c r="K16" s="34"/>
      <c r="L16" s="34"/>
      <c r="M16" s="130">
        <f t="shared" si="0"/>
        <v>0</v>
      </c>
    </row>
    <row r="17" spans="1:13" ht="15.75" x14ac:dyDescent="0.25">
      <c r="A17" s="31"/>
      <c r="B17" s="32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130"/>
    </row>
    <row r="18" spans="1:13" ht="15.75" x14ac:dyDescent="0.25">
      <c r="A18" s="50"/>
      <c r="B18" s="25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5.7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15.75" x14ac:dyDescent="0.25">
      <c r="A21" s="61" t="s">
        <v>63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.75" x14ac:dyDescent="0.25">
      <c r="A22" s="20" t="s">
        <v>32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5.75" x14ac:dyDescent="0.25">
      <c r="A23" s="20" t="s">
        <v>49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5.75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</sheetData>
  <mergeCells count="2">
    <mergeCell ref="I1:L1"/>
    <mergeCell ref="E1:F1"/>
  </mergeCells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>
    <oddHeader>&amp;COppgave 8.3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showGridLines="0" topLeftCell="A8" workbookViewId="0">
      <selection activeCell="D23" sqref="D23"/>
    </sheetView>
  </sheetViews>
  <sheetFormatPr baseColWidth="10" defaultRowHeight="15.75" x14ac:dyDescent="0.25"/>
  <cols>
    <col min="1" max="1" width="6.5703125" style="58" customWidth="1"/>
    <col min="2" max="16384" width="11.42578125" style="58"/>
  </cols>
  <sheetData>
    <row r="1" spans="1:6" x14ac:dyDescent="0.25">
      <c r="A1" s="59" t="s">
        <v>33</v>
      </c>
    </row>
    <row r="3" spans="1:6" x14ac:dyDescent="0.25">
      <c r="A3" s="58" t="s">
        <v>8</v>
      </c>
      <c r="B3" s="58" t="s">
        <v>34</v>
      </c>
    </row>
    <row r="5" spans="1:6" x14ac:dyDescent="0.25">
      <c r="B5" s="58" t="s">
        <v>38</v>
      </c>
    </row>
    <row r="6" spans="1:6" x14ac:dyDescent="0.25">
      <c r="B6" s="62"/>
      <c r="C6" s="63" t="s">
        <v>14</v>
      </c>
      <c r="D6" s="64" t="s">
        <v>35</v>
      </c>
      <c r="E6" s="65"/>
      <c r="F6" s="63" t="s">
        <v>37</v>
      </c>
    </row>
    <row r="7" spans="1:6" x14ac:dyDescent="0.25">
      <c r="B7" s="62" t="s">
        <v>3</v>
      </c>
      <c r="C7" s="63">
        <v>20015</v>
      </c>
      <c r="D7" s="64" t="s">
        <v>53</v>
      </c>
      <c r="E7" s="65"/>
      <c r="F7" s="66">
        <v>300</v>
      </c>
    </row>
    <row r="8" spans="1:6" x14ac:dyDescent="0.25">
      <c r="B8" s="62" t="s">
        <v>4</v>
      </c>
      <c r="C8" s="63">
        <v>2710</v>
      </c>
      <c r="D8" s="64" t="s">
        <v>36</v>
      </c>
      <c r="E8" s="65"/>
      <c r="F8" s="66">
        <v>60</v>
      </c>
    </row>
    <row r="9" spans="1:6" x14ac:dyDescent="0.25">
      <c r="B9" s="62" t="s">
        <v>4</v>
      </c>
      <c r="C9" s="63">
        <v>4000</v>
      </c>
      <c r="D9" s="64" t="s">
        <v>7</v>
      </c>
      <c r="E9" s="65"/>
      <c r="F9" s="66">
        <v>240</v>
      </c>
    </row>
    <row r="11" spans="1:6" x14ac:dyDescent="0.25">
      <c r="B11" s="58" t="s">
        <v>39</v>
      </c>
    </row>
    <row r="12" spans="1:6" x14ac:dyDescent="0.25">
      <c r="B12" s="62"/>
      <c r="C12" s="63" t="s">
        <v>14</v>
      </c>
      <c r="D12" s="64" t="s">
        <v>35</v>
      </c>
      <c r="E12" s="65"/>
      <c r="F12" s="63" t="s">
        <v>37</v>
      </c>
    </row>
    <row r="13" spans="1:6" x14ac:dyDescent="0.25">
      <c r="B13" s="62" t="s">
        <v>3</v>
      </c>
      <c r="C13" s="63">
        <v>20015</v>
      </c>
      <c r="D13" s="64" t="s">
        <v>53</v>
      </c>
      <c r="E13" s="65"/>
      <c r="F13" s="66">
        <v>380</v>
      </c>
    </row>
    <row r="14" spans="1:6" x14ac:dyDescent="0.25">
      <c r="B14" s="62" t="s">
        <v>4</v>
      </c>
      <c r="C14" s="63">
        <v>2710</v>
      </c>
      <c r="D14" s="64" t="s">
        <v>36</v>
      </c>
      <c r="E14" s="65"/>
      <c r="F14" s="66">
        <v>76</v>
      </c>
    </row>
    <row r="15" spans="1:6" x14ac:dyDescent="0.25">
      <c r="B15" s="62" t="s">
        <v>4</v>
      </c>
      <c r="C15" s="63">
        <v>4000</v>
      </c>
      <c r="D15" s="64" t="s">
        <v>7</v>
      </c>
      <c r="E15" s="65"/>
      <c r="F15" s="66">
        <v>304</v>
      </c>
    </row>
    <row r="18" spans="1:9" x14ac:dyDescent="0.25">
      <c r="A18" s="58" t="s">
        <v>10</v>
      </c>
      <c r="B18" s="58" t="s">
        <v>62</v>
      </c>
    </row>
    <row r="19" spans="1:9" x14ac:dyDescent="0.25">
      <c r="B19" s="58" t="s">
        <v>40</v>
      </c>
    </row>
    <row r="21" spans="1:9" x14ac:dyDescent="0.25">
      <c r="B21" s="73" t="s">
        <v>1</v>
      </c>
      <c r="C21" s="73" t="s">
        <v>2</v>
      </c>
      <c r="D21" s="18"/>
      <c r="E21" s="75" t="s">
        <v>3</v>
      </c>
      <c r="F21" s="75" t="s">
        <v>54</v>
      </c>
      <c r="G21" s="74" t="s">
        <v>55</v>
      </c>
      <c r="H21" s="75" t="s">
        <v>54</v>
      </c>
      <c r="I21" s="70" t="s">
        <v>37</v>
      </c>
    </row>
    <row r="22" spans="1:9" x14ac:dyDescent="0.25">
      <c r="B22" s="11"/>
      <c r="C22" s="11"/>
      <c r="D22" s="76"/>
      <c r="E22" s="78" t="s">
        <v>56</v>
      </c>
      <c r="F22" s="78" t="s">
        <v>57</v>
      </c>
      <c r="G22" s="77" t="s">
        <v>56</v>
      </c>
      <c r="H22" s="78" t="s">
        <v>57</v>
      </c>
      <c r="I22" s="71"/>
    </row>
    <row r="23" spans="1:9" x14ac:dyDescent="0.25">
      <c r="B23" s="79">
        <v>45657</v>
      </c>
      <c r="C23" s="64" t="s">
        <v>58</v>
      </c>
      <c r="D23" s="65"/>
      <c r="E23" s="63">
        <v>20015</v>
      </c>
      <c r="F23" s="62"/>
      <c r="G23" s="72">
        <v>4000</v>
      </c>
      <c r="H23" s="63">
        <v>1</v>
      </c>
      <c r="I23" s="80">
        <v>300</v>
      </c>
    </row>
    <row r="24" spans="1:9" x14ac:dyDescent="0.25">
      <c r="B24" s="81">
        <v>45657</v>
      </c>
      <c r="C24" s="64" t="s">
        <v>59</v>
      </c>
      <c r="D24" s="65"/>
      <c r="E24" s="63">
        <v>20015</v>
      </c>
      <c r="F24" s="62"/>
      <c r="G24" s="63">
        <v>4000</v>
      </c>
      <c r="H24" s="63">
        <v>1</v>
      </c>
      <c r="I24" s="82">
        <v>380</v>
      </c>
    </row>
    <row r="26" spans="1:9" x14ac:dyDescent="0.25">
      <c r="B26" s="58" t="s">
        <v>42</v>
      </c>
    </row>
    <row r="27" spans="1:9" x14ac:dyDescent="0.25">
      <c r="B27" s="58" t="s">
        <v>60</v>
      </c>
    </row>
    <row r="28" spans="1:9" x14ac:dyDescent="0.25">
      <c r="B28" s="58" t="s">
        <v>50</v>
      </c>
    </row>
    <row r="30" spans="1:9" x14ac:dyDescent="0.25">
      <c r="A30" s="58" t="s">
        <v>46</v>
      </c>
      <c r="B30" s="58" t="s">
        <v>41</v>
      </c>
    </row>
    <row r="31" spans="1:9" x14ac:dyDescent="0.25">
      <c r="B31" s="58" t="s">
        <v>61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8.4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showGridLines="0" showZeros="0" tabSelected="1" zoomScaleNormal="75" workbookViewId="0">
      <selection activeCell="F7" sqref="F7"/>
    </sheetView>
  </sheetViews>
  <sheetFormatPr baseColWidth="10" defaultRowHeight="15.75" x14ac:dyDescent="0.25"/>
  <cols>
    <col min="1" max="1" width="7" style="20" bestFit="1" customWidth="1"/>
    <col min="2" max="2" width="24.5703125" style="20" customWidth="1"/>
    <col min="3" max="5" width="10.7109375" style="20" customWidth="1"/>
    <col min="6" max="12" width="9.7109375" style="20" customWidth="1"/>
    <col min="13" max="15" width="9.5703125" style="20" customWidth="1"/>
    <col min="16" max="16" width="8.140625" style="20" bestFit="1" customWidth="1"/>
    <col min="17" max="16384" width="11.42578125" style="20"/>
  </cols>
  <sheetData>
    <row r="1" spans="1:5" x14ac:dyDescent="0.25">
      <c r="A1" s="60" t="s">
        <v>43</v>
      </c>
    </row>
    <row r="3" spans="1:5" x14ac:dyDescent="0.25">
      <c r="A3" s="20" t="s">
        <v>8</v>
      </c>
      <c r="B3" s="20" t="s">
        <v>96</v>
      </c>
    </row>
    <row r="4" spans="1:5" x14ac:dyDescent="0.25">
      <c r="B4" s="20" t="s">
        <v>97</v>
      </c>
    </row>
    <row r="5" spans="1:5" x14ac:dyDescent="0.25">
      <c r="B5" s="20" t="s">
        <v>98</v>
      </c>
    </row>
    <row r="6" spans="1:5" x14ac:dyDescent="0.25">
      <c r="A6" s="20" t="s">
        <v>10</v>
      </c>
    </row>
    <row r="8" spans="1:5" x14ac:dyDescent="0.25">
      <c r="A8" s="60" t="s">
        <v>44</v>
      </c>
    </row>
    <row r="9" spans="1:5" x14ac:dyDescent="0.25">
      <c r="A9" s="52" t="s">
        <v>1</v>
      </c>
      <c r="B9" s="53" t="s">
        <v>2</v>
      </c>
      <c r="C9" s="118">
        <v>20065</v>
      </c>
      <c r="D9" s="52">
        <v>2710</v>
      </c>
      <c r="E9" s="119">
        <v>4000</v>
      </c>
    </row>
    <row r="10" spans="1:5" x14ac:dyDescent="0.25">
      <c r="A10" s="67"/>
      <c r="B10" s="68"/>
      <c r="C10" s="120" t="s">
        <v>94</v>
      </c>
      <c r="D10" s="124" t="s">
        <v>93</v>
      </c>
      <c r="E10" s="121" t="s">
        <v>7</v>
      </c>
    </row>
    <row r="11" spans="1:5" x14ac:dyDescent="0.25">
      <c r="A11" s="25"/>
      <c r="B11" s="69"/>
      <c r="C11" s="122" t="s">
        <v>95</v>
      </c>
      <c r="D11" s="111" t="s">
        <v>71</v>
      </c>
      <c r="E11" s="123"/>
    </row>
    <row r="12" spans="1:5" x14ac:dyDescent="0.25">
      <c r="A12" s="54" t="s">
        <v>45</v>
      </c>
      <c r="B12" s="132" t="s">
        <v>18</v>
      </c>
      <c r="C12" s="134">
        <v>2500</v>
      </c>
      <c r="D12" s="129">
        <v>-500</v>
      </c>
      <c r="E12" s="135">
        <v>-2000</v>
      </c>
    </row>
    <row r="13" spans="1:5" x14ac:dyDescent="0.25">
      <c r="A13" s="55"/>
      <c r="B13" s="56"/>
      <c r="C13" s="136"/>
      <c r="D13" s="34"/>
      <c r="E13" s="137"/>
    </row>
    <row r="14" spans="1:5" x14ac:dyDescent="0.25">
      <c r="A14" s="57"/>
      <c r="B14" s="133"/>
      <c r="C14" s="138"/>
      <c r="D14" s="51"/>
      <c r="E14" s="139"/>
    </row>
    <row r="17" spans="1:2" x14ac:dyDescent="0.25">
      <c r="A17" s="20" t="s">
        <v>46</v>
      </c>
      <c r="B17" s="20" t="s">
        <v>47</v>
      </c>
    </row>
  </sheetData>
  <pageMargins left="0.59055118110236227" right="0.59055118110236227" top="0.78740157480314965" bottom="0.74803149606299213" header="0.51181102362204722" footer="0.51181102362204722"/>
  <pageSetup paperSize="9" scale="95" orientation="portrait" horizontalDpi="300" verticalDpi="300" r:id="rId1"/>
  <headerFooter alignWithMargins="0">
    <oddHeader>&amp;COppgave 8.5&amp;RSide &amp;P av &amp;N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8.1</vt:lpstr>
      <vt:lpstr>Oppgave 8.2</vt:lpstr>
      <vt:lpstr>Oppgave 8.3</vt:lpstr>
      <vt:lpstr>Oppgave 8.4</vt:lpstr>
      <vt:lpstr>Oppgave 8.5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 Hansen</dc:creator>
  <cp:lastModifiedBy>Øystein Hansen</cp:lastModifiedBy>
  <cp:lastPrinted>2009-08-17T10:37:52Z</cp:lastPrinted>
  <dcterms:created xsi:type="dcterms:W3CDTF">2004-06-20T13:54:21Z</dcterms:created>
  <dcterms:modified xsi:type="dcterms:W3CDTF">2024-08-14T13:41:42Z</dcterms:modified>
</cp:coreProperties>
</file>