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Mine dokumenter\Bokprosjektene\Finansregnskap med analyse\Ny versjon - FRA\Løsninger\Kontrollert\"/>
    </mc:Choice>
  </mc:AlternateContent>
  <xr:revisionPtr revIDLastSave="0" documentId="13_ncr:1_{EFA83F0B-74D0-4F99-80CA-3534FC57BD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ppgave 10.1 - 10.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7" i="1" l="1"/>
  <c r="G101" i="1"/>
  <c r="G102" i="1" s="1"/>
  <c r="G100" i="1"/>
  <c r="G95" i="1"/>
  <c r="G94" i="1"/>
  <c r="G92" i="1"/>
  <c r="C70" i="1"/>
  <c r="C72" i="1" s="1"/>
  <c r="C75" i="1" s="1"/>
  <c r="C76" i="1" s="1"/>
  <c r="G42" i="1"/>
  <c r="G39" i="1"/>
  <c r="G40" i="1" s="1"/>
  <c r="C37" i="1"/>
  <c r="G36" i="1"/>
  <c r="G35" i="1"/>
  <c r="G34" i="1"/>
  <c r="D37" i="1"/>
  <c r="G25" i="1"/>
  <c r="G24" i="1"/>
  <c r="G19" i="1"/>
  <c r="G22" i="1" s="1"/>
  <c r="F27" i="1"/>
  <c r="E27" i="1"/>
  <c r="F102" i="1"/>
  <c r="E102" i="1"/>
  <c r="D102" i="1"/>
  <c r="C102" i="1"/>
  <c r="D98" i="1"/>
  <c r="C98" i="1"/>
  <c r="D40" i="1"/>
  <c r="C40" i="1"/>
  <c r="D27" i="1"/>
  <c r="C27" i="1"/>
  <c r="D22" i="1"/>
  <c r="C22" i="1"/>
  <c r="G98" i="1" l="1"/>
  <c r="G37" i="1"/>
  <c r="G41" i="1" s="1"/>
  <c r="G43" i="1" s="1"/>
  <c r="G27" i="1"/>
  <c r="D41" i="1"/>
  <c r="D43" i="1" s="1"/>
  <c r="C41" i="1"/>
  <c r="C43" i="1" s="1"/>
</calcChain>
</file>

<file path=xl/sharedStrings.xml><?xml version="1.0" encoding="utf-8"?>
<sst xmlns="http://schemas.openxmlformats.org/spreadsheetml/2006/main" count="104" uniqueCount="85">
  <si>
    <t>Balanse per 31.12.x1:</t>
  </si>
  <si>
    <t>Debet</t>
  </si>
  <si>
    <t>Kredit</t>
  </si>
  <si>
    <t>Konsern</t>
  </si>
  <si>
    <t>Diverse eiendeler</t>
  </si>
  <si>
    <t>Egenkapital</t>
  </si>
  <si>
    <t>Diverse gjeld</t>
  </si>
  <si>
    <t>Goliat AS</t>
  </si>
  <si>
    <t>David AS</t>
  </si>
  <si>
    <t>Elimineringer</t>
  </si>
  <si>
    <t>Fordring på David AS</t>
  </si>
  <si>
    <t>Gjeld til Goliat AS</t>
  </si>
  <si>
    <t>Balanse per 31.12.x1</t>
  </si>
  <si>
    <t>Aksjer i David AS</t>
  </si>
  <si>
    <t>Årsresultat</t>
  </si>
  <si>
    <t>Skattekostnad</t>
  </si>
  <si>
    <t>Resultat før skatt</t>
  </si>
  <si>
    <t>Netto finansposter</t>
  </si>
  <si>
    <t>Andre finanskostnader</t>
  </si>
  <si>
    <t>Renteinntekter fra David AS</t>
  </si>
  <si>
    <t>Driftsresultat</t>
  </si>
  <si>
    <t>Driftskostnader</t>
  </si>
  <si>
    <t>Driftsinntekter</t>
  </si>
  <si>
    <t>Resultatregnskap 20x3</t>
  </si>
  <si>
    <t>Sum egenkapital og gjeld</t>
  </si>
  <si>
    <t>Gjeld</t>
  </si>
  <si>
    <t>Sum eiendeler</t>
  </si>
  <si>
    <t>Andre eiendeler</t>
  </si>
  <si>
    <t>Fordring på Mini AS</t>
  </si>
  <si>
    <t>Varelager</t>
  </si>
  <si>
    <t>Goodwill</t>
  </si>
  <si>
    <t>Aksjer i Mini AS</t>
  </si>
  <si>
    <t>Varige driftsmidler</t>
  </si>
  <si>
    <t>Mini</t>
  </si>
  <si>
    <t>Mammut</t>
  </si>
  <si>
    <t>Oppgave 10.4</t>
  </si>
  <si>
    <t>Oppgave 10.3</t>
  </si>
  <si>
    <t>Oppgave 10.2</t>
  </si>
  <si>
    <t>Oppgave 10.1</t>
  </si>
  <si>
    <t>Inngår i konsernet</t>
  </si>
  <si>
    <t>AS Beta:</t>
  </si>
  <si>
    <t>AS Gamma:</t>
  </si>
  <si>
    <t>AS Delta</t>
  </si>
  <si>
    <t>AS Alfa eier bare 10 % av de aksjene som har stemmerett</t>
  </si>
  <si>
    <t>og har dermed ikke bestemmende innflytelse. Selv om</t>
  </si>
  <si>
    <t>AS Alfa eier et flertall av aksjene. AS Delta inngår altså</t>
  </si>
  <si>
    <t>ikke i konsernet.</t>
  </si>
  <si>
    <t>AS Zeta</t>
  </si>
  <si>
    <t>AS Alfa eier 30 % av aksjene og har derfor ikke bestemmende</t>
  </si>
  <si>
    <t>innflytelse. AS Zeta inngår derfor ikke i konsernet.</t>
  </si>
  <si>
    <t>AS Omega</t>
  </si>
  <si>
    <t>AS Gamma har bestemmende innflytelse over AS Omega.</t>
  </si>
  <si>
    <t>AS Gamma er et heleid datterselskap av AS Alfa. Dermed</t>
  </si>
  <si>
    <t>blir AS Omega et datterdatterselskap og inngår i konsernet.</t>
  </si>
  <si>
    <t>Varekostnader</t>
  </si>
  <si>
    <t>Internt varesalg elimineres. David AS har solgt varer til morselskapet. For den økonomiske</t>
  </si>
  <si>
    <t>enheten, altså konsernet, er dette ingen inntekt så lenge varene fremdeles befinner seg i konsernet.</t>
  </si>
  <si>
    <t>I Davids resultatregnskap er inntakskost for de solgte varene blitt kostnadsført med 400.</t>
  </si>
  <si>
    <t>Dette er en kostnad for David, men ikke for konsernet. Vi reduserer varekostnadene med 400.</t>
  </si>
  <si>
    <t>Vi eliminerer de interne renteinntektene de interne rentekostnadene.</t>
  </si>
  <si>
    <t>Vi ser at konsernets driftsresultat er på 1 400, mens driftsresultatet i Goliat er på 1 000 og</t>
  </si>
  <si>
    <t>i David på 500. Driftsresultatet for konsernet er altså 100 lavere når vi sammenligner</t>
  </si>
  <si>
    <t>med hvert av selskapene. Det skyldes at det i David er registrert en gevinst ved salg av</t>
  </si>
  <si>
    <t>varer med 100.</t>
  </si>
  <si>
    <t>a)</t>
  </si>
  <si>
    <t>Bokført egenkapital er differansen mellom bokført verdi av eiendelene (18 000) og</t>
  </si>
  <si>
    <t>gjelden (10 000). De bokførte (regnskapsmessige) verdiene gir sjelden utrykk for</t>
  </si>
  <si>
    <t>den virkelig verdien av eiendelene. Differansen mellom kostpris på aksjene og den</t>
  </si>
  <si>
    <t>bokførte egenkapitalen er 12 000 – 8 000 = 4 000. Årsaken til differansen kan være</t>
  </si>
  <si>
    <t>skjulte reserver i eiendelene (eventuelt i gjelden) i Mini AS eller goodwill.</t>
  </si>
  <si>
    <t>b)</t>
  </si>
  <si>
    <t>Varebeholdning</t>
  </si>
  <si>
    <t>–</t>
  </si>
  <si>
    <t>=</t>
  </si>
  <si>
    <t>Substansverdi</t>
  </si>
  <si>
    <t>Kostpris aksjer i Mini AS</t>
  </si>
  <si>
    <t>Substansverdi egenkapital</t>
  </si>
  <si>
    <t>c)</t>
  </si>
  <si>
    <t>Vi eliminerer aksjene i Mini AS ved å kreditere i elmineringskolonnen. Så øker vi verdiene</t>
  </si>
  <si>
    <t>for varige driftsmidler med 800 og varelager med 400 ved å debitere. I tillegg debiterer vi</t>
  </si>
  <si>
    <r>
      <t xml:space="preserve">konto for </t>
    </r>
    <r>
      <rPr>
        <i/>
        <sz val="12"/>
        <rFont val="Times New Roman"/>
        <family val="1"/>
      </rPr>
      <t>Goodwill</t>
    </r>
    <r>
      <rPr>
        <sz val="12"/>
        <rFont val="Times New Roman"/>
        <family val="1"/>
      </rPr>
      <t xml:space="preserve"> med 2 800. Til slutt debiterer vi egenkapital med 8 000.</t>
    </r>
  </si>
  <si>
    <t>På den måten har vi erstattet Mammuts aksjer i Mini med Minis eiendeler og gjeld.</t>
  </si>
  <si>
    <t>Til slutt fjerner vi Fordring på Mini AS mot Minis gjeld.</t>
  </si>
  <si>
    <t>Til slutt legger vi merke til at konsernets egenkapital på oppkjøpstidspunktet er lik</t>
  </si>
  <si>
    <t>morselskapet egenkapital, nemlig 16 000.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</si>
</sst>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5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3" fillId="0" borderId="0" xfId="0" applyFont="1"/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/>
    <xf numFmtId="3" fontId="1" fillId="0" borderId="3" xfId="0" applyNumberFormat="1" applyFont="1" applyBorder="1"/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1" xfId="0" applyNumberFormat="1" applyFont="1" applyBorder="1"/>
    <xf numFmtId="3" fontId="1" fillId="0" borderId="6" xfId="0" applyNumberFormat="1" applyFont="1" applyBorder="1"/>
    <xf numFmtId="0" fontId="1" fillId="0" borderId="2" xfId="0" applyFont="1" applyBorder="1"/>
    <xf numFmtId="0" fontId="2" fillId="0" borderId="7" xfId="0" applyFont="1" applyBorder="1"/>
    <xf numFmtId="0" fontId="1" fillId="0" borderId="8" xfId="0" applyFont="1" applyBorder="1"/>
    <xf numFmtId="0" fontId="1" fillId="0" borderId="9" xfId="0" applyFont="1" applyBorder="1"/>
    <xf numFmtId="3" fontId="1" fillId="0" borderId="9" xfId="0" applyNumberFormat="1" applyFont="1" applyBorder="1"/>
    <xf numFmtId="3" fontId="1" fillId="0" borderId="10" xfId="0" applyNumberFormat="1" applyFont="1" applyBorder="1"/>
    <xf numFmtId="3" fontId="1" fillId="0" borderId="11" xfId="0" applyNumberFormat="1" applyFont="1" applyBorder="1"/>
    <xf numFmtId="0" fontId="1" fillId="0" borderId="0" xfId="1" applyFont="1"/>
    <xf numFmtId="3" fontId="1" fillId="0" borderId="0" xfId="1" applyNumberFormat="1" applyFont="1"/>
    <xf numFmtId="3" fontId="1" fillId="0" borderId="3" xfId="1" applyNumberFormat="1" applyFont="1" applyBorder="1"/>
    <xf numFmtId="3" fontId="1" fillId="0" borderId="6" xfId="1" applyNumberFormat="1" applyFont="1" applyBorder="1"/>
    <xf numFmtId="0" fontId="1" fillId="0" borderId="13" xfId="1" applyFont="1" applyBorder="1"/>
    <xf numFmtId="3" fontId="1" fillId="0" borderId="9" xfId="1" applyNumberFormat="1" applyFont="1" applyBorder="1"/>
    <xf numFmtId="3" fontId="1" fillId="0" borderId="11" xfId="1" applyNumberFormat="1" applyFont="1" applyBorder="1"/>
    <xf numFmtId="0" fontId="1" fillId="0" borderId="9" xfId="1" applyFont="1" applyBorder="1"/>
    <xf numFmtId="3" fontId="1" fillId="0" borderId="2" xfId="1" applyNumberFormat="1" applyFont="1" applyBorder="1"/>
    <xf numFmtId="3" fontId="1" fillId="0" borderId="14" xfId="1" applyNumberFormat="1" applyFont="1" applyBorder="1"/>
    <xf numFmtId="3" fontId="1" fillId="0" borderId="15" xfId="1" applyNumberFormat="1" applyFont="1" applyBorder="1"/>
    <xf numFmtId="3" fontId="1" fillId="0" borderId="5" xfId="1" applyNumberFormat="1" applyFont="1" applyBorder="1"/>
    <xf numFmtId="3" fontId="1" fillId="0" borderId="13" xfId="1" applyNumberFormat="1" applyFont="1" applyBorder="1"/>
    <xf numFmtId="3" fontId="1" fillId="0" borderId="16" xfId="1" applyNumberFormat="1" applyFont="1" applyBorder="1"/>
    <xf numFmtId="3" fontId="1" fillId="0" borderId="17" xfId="1" applyNumberFormat="1" applyFont="1" applyBorder="1"/>
    <xf numFmtId="3" fontId="1" fillId="0" borderId="18" xfId="1" applyNumberFormat="1" applyFont="1" applyBorder="1"/>
    <xf numFmtId="3" fontId="1" fillId="0" borderId="19" xfId="1" applyNumberFormat="1" applyFont="1" applyBorder="1"/>
    <xf numFmtId="0" fontId="1" fillId="0" borderId="18" xfId="1" applyFont="1" applyBorder="1"/>
    <xf numFmtId="3" fontId="1" fillId="0" borderId="5" xfId="1" applyNumberFormat="1" applyFont="1" applyBorder="1" applyAlignment="1">
      <alignment horizontal="center"/>
    </xf>
    <xf numFmtId="3" fontId="1" fillId="0" borderId="3" xfId="1" applyNumberFormat="1" applyFont="1" applyBorder="1" applyAlignment="1">
      <alignment horizontal="center"/>
    </xf>
    <xf numFmtId="3" fontId="1" fillId="0" borderId="6" xfId="1" applyNumberFormat="1" applyFont="1" applyBorder="1" applyAlignment="1">
      <alignment horizontal="center"/>
    </xf>
    <xf numFmtId="3" fontId="1" fillId="0" borderId="12" xfId="1" applyNumberFormat="1" applyFont="1" applyBorder="1" applyAlignment="1">
      <alignment horizontal="center"/>
    </xf>
    <xf numFmtId="0" fontId="1" fillId="0" borderId="6" xfId="1" applyFont="1" applyBorder="1"/>
    <xf numFmtId="3" fontId="1" fillId="0" borderId="1" xfId="1" applyNumberFormat="1" applyFont="1" applyBorder="1" applyAlignment="1">
      <alignment horizontal="center"/>
    </xf>
    <xf numFmtId="3" fontId="1" fillId="0" borderId="1" xfId="1" applyNumberFormat="1" applyFont="1" applyBorder="1"/>
    <xf numFmtId="0" fontId="2" fillId="0" borderId="1" xfId="1" applyFont="1" applyBorder="1"/>
    <xf numFmtId="0" fontId="1" fillId="0" borderId="3" xfId="1" applyFont="1" applyBorder="1"/>
    <xf numFmtId="3" fontId="1" fillId="0" borderId="10" xfId="1" applyNumberFormat="1" applyFont="1" applyBorder="1"/>
    <xf numFmtId="0" fontId="1" fillId="0" borderId="2" xfId="1" applyFont="1" applyBorder="1"/>
    <xf numFmtId="3" fontId="1" fillId="0" borderId="4" xfId="1" applyNumberFormat="1" applyFont="1" applyBorder="1" applyAlignment="1">
      <alignment horizontal="center"/>
    </xf>
    <xf numFmtId="0" fontId="1" fillId="0" borderId="8" xfId="1" applyFont="1" applyBorder="1"/>
    <xf numFmtId="0" fontId="2" fillId="0" borderId="7" xfId="1" applyFont="1" applyBorder="1"/>
    <xf numFmtId="0" fontId="2" fillId="0" borderId="0" xfId="1" applyFont="1"/>
    <xf numFmtId="0" fontId="2" fillId="0" borderId="0" xfId="0" applyFont="1"/>
    <xf numFmtId="3" fontId="1" fillId="0" borderId="20" xfId="1" applyNumberFormat="1" applyFont="1" applyBorder="1" applyAlignment="1">
      <alignment horizontal="center"/>
    </xf>
    <xf numFmtId="0" fontId="1" fillId="0" borderId="17" xfId="1" applyFont="1" applyBorder="1"/>
    <xf numFmtId="0" fontId="5" fillId="0" borderId="0" xfId="0" applyFont="1"/>
    <xf numFmtId="0" fontId="1" fillId="0" borderId="3" xfId="0" applyFont="1" applyBorder="1"/>
    <xf numFmtId="3" fontId="1" fillId="0" borderId="0" xfId="1" applyNumberFormat="1" applyFont="1" applyBorder="1"/>
    <xf numFmtId="3" fontId="1" fillId="0" borderId="21" xfId="1" applyNumberFormat="1" applyFont="1" applyBorder="1"/>
    <xf numFmtId="3" fontId="1" fillId="0" borderId="22" xfId="1" applyNumberFormat="1" applyFont="1" applyBorder="1"/>
    <xf numFmtId="3" fontId="1" fillId="0" borderId="12" xfId="0" applyNumberFormat="1" applyFont="1" applyBorder="1"/>
    <xf numFmtId="0" fontId="1" fillId="0" borderId="0" xfId="0" applyFont="1" applyAlignment="1">
      <alignment horizontal="right"/>
    </xf>
    <xf numFmtId="0" fontId="1" fillId="0" borderId="0" xfId="0" quotePrefix="1" applyFont="1" applyAlignment="1">
      <alignment horizontal="right"/>
    </xf>
    <xf numFmtId="3" fontId="1" fillId="0" borderId="23" xfId="0" applyNumberFormat="1" applyFont="1" applyBorder="1"/>
    <xf numFmtId="3" fontId="1" fillId="0" borderId="20" xfId="0" applyNumberFormat="1" applyFont="1" applyBorder="1" applyAlignment="1">
      <alignment horizontal="center"/>
    </xf>
    <xf numFmtId="3" fontId="1" fillId="0" borderId="20" xfId="1" applyNumberFormat="1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2"/>
  <sheetViews>
    <sheetView showGridLines="0" showZeros="0" tabSelected="1" topLeftCell="A86" workbookViewId="0">
      <selection activeCell="M104" sqref="M104"/>
    </sheetView>
  </sheetViews>
  <sheetFormatPr baseColWidth="10" defaultRowHeight="15.75" x14ac:dyDescent="0.25"/>
  <cols>
    <col min="1" max="1" width="4.7109375" style="1" customWidth="1"/>
    <col min="2" max="2" width="25.7109375" style="1" bestFit="1" customWidth="1"/>
    <col min="3" max="7" width="9.7109375" style="2" customWidth="1"/>
    <col min="8" max="16384" width="11.42578125" style="1"/>
  </cols>
  <sheetData>
    <row r="1" spans="2:3" x14ac:dyDescent="0.25">
      <c r="B1" s="51" t="s">
        <v>38</v>
      </c>
    </row>
    <row r="3" spans="2:3" x14ac:dyDescent="0.25">
      <c r="B3" s="51" t="s">
        <v>40</v>
      </c>
      <c r="C3" s="1" t="s">
        <v>39</v>
      </c>
    </row>
    <row r="4" spans="2:3" x14ac:dyDescent="0.25">
      <c r="B4" s="51" t="s">
        <v>41</v>
      </c>
      <c r="C4" s="2" t="s">
        <v>39</v>
      </c>
    </row>
    <row r="5" spans="2:3" x14ac:dyDescent="0.25">
      <c r="B5" s="51" t="s">
        <v>42</v>
      </c>
      <c r="C5" s="1" t="s">
        <v>43</v>
      </c>
    </row>
    <row r="6" spans="2:3" x14ac:dyDescent="0.25">
      <c r="C6" s="2" t="s">
        <v>44</v>
      </c>
    </row>
    <row r="7" spans="2:3" x14ac:dyDescent="0.25">
      <c r="C7" s="2" t="s">
        <v>45</v>
      </c>
    </row>
    <row r="8" spans="2:3" x14ac:dyDescent="0.25">
      <c r="C8" s="2" t="s">
        <v>46</v>
      </c>
    </row>
    <row r="9" spans="2:3" x14ac:dyDescent="0.25">
      <c r="B9" s="51" t="s">
        <v>47</v>
      </c>
      <c r="C9" s="2" t="s">
        <v>48</v>
      </c>
    </row>
    <row r="10" spans="2:3" x14ac:dyDescent="0.25">
      <c r="C10" s="2" t="s">
        <v>49</v>
      </c>
    </row>
    <row r="11" spans="2:3" x14ac:dyDescent="0.25">
      <c r="B11" s="51" t="s">
        <v>50</v>
      </c>
      <c r="C11" s="2" t="s">
        <v>51</v>
      </c>
    </row>
    <row r="12" spans="2:3" x14ac:dyDescent="0.25">
      <c r="C12" s="2" t="s">
        <v>52</v>
      </c>
    </row>
    <row r="13" spans="2:3" x14ac:dyDescent="0.25">
      <c r="C13" s="2" t="s">
        <v>53</v>
      </c>
    </row>
    <row r="15" spans="2:3" x14ac:dyDescent="0.25">
      <c r="B15" s="51" t="s">
        <v>37</v>
      </c>
    </row>
    <row r="17" spans="2:17" x14ac:dyDescent="0.25">
      <c r="B17" s="12" t="s">
        <v>0</v>
      </c>
      <c r="C17" s="4" t="s">
        <v>7</v>
      </c>
      <c r="D17" s="4" t="s">
        <v>8</v>
      </c>
      <c r="E17" s="63" t="s">
        <v>9</v>
      </c>
      <c r="F17" s="63"/>
      <c r="G17" s="4" t="s">
        <v>3</v>
      </c>
    </row>
    <row r="18" spans="2:17" x14ac:dyDescent="0.25">
      <c r="B18" s="13"/>
      <c r="C18" s="10"/>
      <c r="D18" s="10"/>
      <c r="E18" s="7" t="s">
        <v>1</v>
      </c>
      <c r="F18" s="8" t="s">
        <v>2</v>
      </c>
      <c r="G18" s="10"/>
    </row>
    <row r="19" spans="2:17" s="3" customFormat="1" ht="18.75" x14ac:dyDescent="0.3">
      <c r="B19" s="11" t="s">
        <v>4</v>
      </c>
      <c r="C19" s="5">
        <v>5000</v>
      </c>
      <c r="D19" s="5">
        <v>1500</v>
      </c>
      <c r="E19" s="2"/>
      <c r="F19" s="9"/>
      <c r="G19" s="5">
        <f>C19+D19</f>
        <v>6500</v>
      </c>
    </row>
    <row r="20" spans="2:17" x14ac:dyDescent="0.25">
      <c r="B20" s="14" t="s">
        <v>10</v>
      </c>
      <c r="C20" s="15">
        <v>250</v>
      </c>
      <c r="D20" s="15"/>
      <c r="E20" s="16"/>
      <c r="F20" s="15">
        <v>250</v>
      </c>
      <c r="G20" s="15"/>
    </row>
    <row r="21" spans="2:17" x14ac:dyDescent="0.25">
      <c r="B21" s="11" t="s">
        <v>13</v>
      </c>
      <c r="C21" s="5">
        <v>500</v>
      </c>
      <c r="D21" s="5"/>
      <c r="E21" s="17"/>
      <c r="F21" s="15">
        <v>500</v>
      </c>
      <c r="G21" s="5"/>
    </row>
    <row r="22" spans="2:17" s="54" customFormat="1" ht="20.25" x14ac:dyDescent="0.3">
      <c r="B22" s="11"/>
      <c r="C22" s="6">
        <f>SUM(C19:C21)</f>
        <v>5750</v>
      </c>
      <c r="D22" s="6">
        <f>SUM(D19:D21)</f>
        <v>1500</v>
      </c>
      <c r="E22" s="2"/>
      <c r="F22" s="5"/>
      <c r="G22" s="6">
        <f>SUM(G19:G21)</f>
        <v>6500</v>
      </c>
      <c r="H22" s="1"/>
      <c r="I22" s="1"/>
      <c r="J22" s="1"/>
      <c r="K22" s="1"/>
      <c r="L22" s="1"/>
      <c r="M22" s="1"/>
      <c r="N22" s="1"/>
    </row>
    <row r="23" spans="2:17" x14ac:dyDescent="0.25">
      <c r="B23" s="11"/>
      <c r="C23" s="5"/>
      <c r="D23" s="5"/>
      <c r="F23" s="5"/>
      <c r="G23" s="5"/>
    </row>
    <row r="24" spans="2:17" x14ac:dyDescent="0.25">
      <c r="B24" s="11" t="s">
        <v>5</v>
      </c>
      <c r="C24" s="5">
        <v>2250</v>
      </c>
      <c r="D24" s="5">
        <v>500</v>
      </c>
      <c r="E24" s="2">
        <v>500</v>
      </c>
      <c r="F24" s="5"/>
      <c r="G24" s="5">
        <f>C24+D24-E24</f>
        <v>2250</v>
      </c>
    </row>
    <row r="25" spans="2:17" x14ac:dyDescent="0.25">
      <c r="B25" s="14" t="s">
        <v>6</v>
      </c>
      <c r="C25" s="15">
        <v>3500</v>
      </c>
      <c r="D25" s="15">
        <v>750</v>
      </c>
      <c r="E25" s="16"/>
      <c r="F25" s="15"/>
      <c r="G25" s="15">
        <f>C25+D25-E25</f>
        <v>4250</v>
      </c>
    </row>
    <row r="26" spans="2:17" x14ac:dyDescent="0.25">
      <c r="B26" s="11" t="s">
        <v>11</v>
      </c>
      <c r="C26" s="5"/>
      <c r="D26" s="5">
        <v>250</v>
      </c>
      <c r="E26" s="2">
        <v>250</v>
      </c>
      <c r="F26" s="10"/>
      <c r="G26" s="5"/>
    </row>
    <row r="27" spans="2:17" s="54" customFormat="1" ht="20.25" x14ac:dyDescent="0.3">
      <c r="B27" s="55"/>
      <c r="C27" s="6">
        <f>SUM(C24:C26)</f>
        <v>5750</v>
      </c>
      <c r="D27" s="6">
        <f>SUM(D24:D26)</f>
        <v>1500</v>
      </c>
      <c r="E27" s="6">
        <f>SUM(E19:E26)</f>
        <v>750</v>
      </c>
      <c r="F27" s="6">
        <f>SUM(F19:F26)</f>
        <v>750</v>
      </c>
      <c r="G27" s="6">
        <f>SUM(G24:G26)</f>
        <v>6500</v>
      </c>
      <c r="H27" s="1"/>
      <c r="I27" s="1"/>
      <c r="J27" s="1"/>
      <c r="K27" s="1"/>
      <c r="L27" s="1"/>
      <c r="M27" s="1"/>
      <c r="N27" s="1"/>
      <c r="O27" s="1"/>
      <c r="P27" s="1"/>
      <c r="Q27" s="1"/>
    </row>
    <row r="30" spans="2:17" x14ac:dyDescent="0.25">
      <c r="B30" s="50" t="s">
        <v>36</v>
      </c>
      <c r="C30" s="19"/>
      <c r="D30" s="19"/>
      <c r="E30" s="19"/>
      <c r="F30" s="19"/>
      <c r="G30" s="19"/>
    </row>
    <row r="31" spans="2:17" x14ac:dyDescent="0.25">
      <c r="B31" s="18"/>
      <c r="C31" s="19"/>
      <c r="D31" s="19"/>
      <c r="E31" s="19"/>
      <c r="F31" s="19"/>
      <c r="G31" s="19"/>
    </row>
    <row r="32" spans="2:17" x14ac:dyDescent="0.25">
      <c r="B32" s="43" t="s">
        <v>23</v>
      </c>
      <c r="C32" s="52" t="s">
        <v>7</v>
      </c>
      <c r="D32" s="41" t="s">
        <v>8</v>
      </c>
      <c r="E32" s="64" t="s">
        <v>9</v>
      </c>
      <c r="F32" s="64"/>
      <c r="G32" s="41" t="s">
        <v>3</v>
      </c>
    </row>
    <row r="33" spans="2:15" x14ac:dyDescent="0.25">
      <c r="B33" s="40"/>
      <c r="C33" s="39"/>
      <c r="D33" s="38"/>
      <c r="E33" s="37" t="s">
        <v>1</v>
      </c>
      <c r="F33" s="36" t="s">
        <v>2</v>
      </c>
      <c r="G33" s="21"/>
    </row>
    <row r="34" spans="2:15" x14ac:dyDescent="0.25">
      <c r="B34" s="35" t="s">
        <v>22</v>
      </c>
      <c r="C34" s="34">
        <v>5000</v>
      </c>
      <c r="D34" s="33">
        <v>2000</v>
      </c>
      <c r="E34" s="33">
        <v>500</v>
      </c>
      <c r="F34" s="33"/>
      <c r="G34" s="32">
        <f>C34+D34-E34</f>
        <v>6500</v>
      </c>
    </row>
    <row r="35" spans="2:15" x14ac:dyDescent="0.25">
      <c r="B35" s="53" t="s">
        <v>54</v>
      </c>
      <c r="C35" s="27">
        <v>3000</v>
      </c>
      <c r="D35" s="26">
        <v>1200</v>
      </c>
      <c r="E35" s="32"/>
      <c r="F35" s="32">
        <v>400</v>
      </c>
      <c r="G35" s="26">
        <f>C35+D35-F35</f>
        <v>3800</v>
      </c>
    </row>
    <row r="36" spans="2:15" x14ac:dyDescent="0.25">
      <c r="B36" s="25" t="s">
        <v>21</v>
      </c>
      <c r="C36" s="31">
        <v>1000</v>
      </c>
      <c r="D36" s="30">
        <v>300</v>
      </c>
      <c r="E36" s="23"/>
      <c r="F36" s="23"/>
      <c r="G36" s="30">
        <f>C36+D36</f>
        <v>1300</v>
      </c>
    </row>
    <row r="37" spans="2:15" s="54" customFormat="1" ht="20.25" x14ac:dyDescent="0.3">
      <c r="B37" s="25" t="s">
        <v>20</v>
      </c>
      <c r="C37" s="29">
        <f>C34-C35-C36</f>
        <v>1000</v>
      </c>
      <c r="D37" s="20">
        <f>D34-D36-D35</f>
        <v>500</v>
      </c>
      <c r="E37" s="23"/>
      <c r="F37" s="23"/>
      <c r="G37" s="20">
        <f>G34-G35-G36</f>
        <v>1400</v>
      </c>
      <c r="H37" s="1"/>
      <c r="I37" s="1"/>
      <c r="J37" s="1"/>
      <c r="K37" s="1"/>
      <c r="L37" s="1"/>
      <c r="M37" s="1"/>
      <c r="N37" s="1"/>
      <c r="O37" s="1"/>
    </row>
    <row r="38" spans="2:15" x14ac:dyDescent="0.25">
      <c r="B38" s="25" t="s">
        <v>19</v>
      </c>
      <c r="C38" s="28">
        <v>30</v>
      </c>
      <c r="D38" s="32"/>
      <c r="E38" s="23">
        <v>30</v>
      </c>
      <c r="F38" s="23"/>
      <c r="G38" s="32"/>
    </row>
    <row r="39" spans="2:15" x14ac:dyDescent="0.25">
      <c r="B39" s="25" t="s">
        <v>18</v>
      </c>
      <c r="C39" s="31">
        <v>200</v>
      </c>
      <c r="D39" s="30">
        <v>100</v>
      </c>
      <c r="E39" s="23"/>
      <c r="F39" s="23">
        <v>30</v>
      </c>
      <c r="G39" s="30">
        <f>C39+D39-F39</f>
        <v>270</v>
      </c>
    </row>
    <row r="40" spans="2:15" x14ac:dyDescent="0.25">
      <c r="B40" s="25" t="s">
        <v>17</v>
      </c>
      <c r="C40" s="29">
        <f>C38-C39</f>
        <v>-170</v>
      </c>
      <c r="D40" s="29">
        <f>D38-D39</f>
        <v>-100</v>
      </c>
      <c r="E40" s="28"/>
      <c r="F40" s="28"/>
      <c r="G40" s="20">
        <f>G38-G39</f>
        <v>-270</v>
      </c>
    </row>
    <row r="41" spans="2:15" x14ac:dyDescent="0.25">
      <c r="B41" s="25" t="s">
        <v>16</v>
      </c>
      <c r="C41" s="27">
        <f>C37+C40</f>
        <v>830</v>
      </c>
      <c r="D41" s="27">
        <f>D37+D40</f>
        <v>400</v>
      </c>
      <c r="E41" s="27"/>
      <c r="F41" s="27"/>
      <c r="G41" s="26">
        <f>G37+G40</f>
        <v>1130</v>
      </c>
    </row>
    <row r="42" spans="2:15" x14ac:dyDescent="0.25">
      <c r="B42" s="25" t="s">
        <v>15</v>
      </c>
      <c r="C42" s="57">
        <v>190</v>
      </c>
      <c r="D42" s="58">
        <v>90</v>
      </c>
      <c r="E42" s="58"/>
      <c r="F42" s="58"/>
      <c r="G42" s="58">
        <f>C42+D42</f>
        <v>280</v>
      </c>
    </row>
    <row r="43" spans="2:15" s="54" customFormat="1" ht="20.25" x14ac:dyDescent="0.3">
      <c r="B43" s="22" t="s">
        <v>14</v>
      </c>
      <c r="C43" s="29">
        <f>C41-C42</f>
        <v>640</v>
      </c>
      <c r="D43" s="29">
        <f>D41-D42</f>
        <v>310</v>
      </c>
      <c r="E43" s="20"/>
      <c r="F43" s="20">
        <v>100</v>
      </c>
      <c r="G43" s="20">
        <f>G41-G42</f>
        <v>850</v>
      </c>
      <c r="H43" s="1"/>
      <c r="I43" s="1"/>
      <c r="J43" s="1"/>
      <c r="K43" s="1"/>
      <c r="L43" s="1"/>
      <c r="M43" s="1"/>
      <c r="N43" s="1"/>
      <c r="O43" s="1"/>
    </row>
    <row r="44" spans="2:15" x14ac:dyDescent="0.25">
      <c r="B44" s="18"/>
      <c r="C44" s="19"/>
      <c r="D44" s="19"/>
      <c r="E44" s="56"/>
      <c r="F44" s="56"/>
      <c r="G44" s="19"/>
    </row>
    <row r="45" spans="2:15" x14ac:dyDescent="0.25">
      <c r="B45" s="18" t="s">
        <v>55</v>
      </c>
      <c r="C45" s="19"/>
      <c r="D45" s="19"/>
      <c r="E45" s="56"/>
      <c r="F45" s="56"/>
      <c r="G45" s="19"/>
    </row>
    <row r="46" spans="2:15" x14ac:dyDescent="0.25">
      <c r="B46" s="18" t="s">
        <v>56</v>
      </c>
      <c r="C46" s="19"/>
      <c r="D46" s="19"/>
      <c r="E46" s="56"/>
      <c r="F46" s="56"/>
      <c r="G46" s="19"/>
    </row>
    <row r="47" spans="2:15" x14ac:dyDescent="0.25">
      <c r="B47" s="18" t="s">
        <v>57</v>
      </c>
      <c r="C47" s="19"/>
      <c r="D47" s="19"/>
      <c r="E47" s="56"/>
      <c r="F47" s="56"/>
      <c r="G47" s="19"/>
    </row>
    <row r="48" spans="2:15" x14ac:dyDescent="0.25">
      <c r="B48" s="18" t="s">
        <v>58</v>
      </c>
      <c r="C48" s="19"/>
      <c r="D48" s="19"/>
      <c r="E48" s="56"/>
      <c r="F48" s="56"/>
      <c r="G48" s="19"/>
    </row>
    <row r="49" spans="1:7" x14ac:dyDescent="0.25">
      <c r="B49" s="18"/>
      <c r="C49" s="19"/>
      <c r="D49" s="19"/>
      <c r="E49" s="56"/>
      <c r="F49" s="56"/>
      <c r="G49" s="19"/>
    </row>
    <row r="50" spans="1:7" x14ac:dyDescent="0.25">
      <c r="B50" s="18" t="s">
        <v>59</v>
      </c>
      <c r="C50" s="19"/>
      <c r="D50" s="19"/>
      <c r="E50" s="56"/>
      <c r="F50" s="56"/>
      <c r="G50" s="19"/>
    </row>
    <row r="51" spans="1:7" x14ac:dyDescent="0.25">
      <c r="B51" s="18"/>
      <c r="C51" s="19"/>
      <c r="D51" s="19"/>
      <c r="E51" s="56"/>
      <c r="F51" s="56"/>
      <c r="G51" s="19"/>
    </row>
    <row r="52" spans="1:7" x14ac:dyDescent="0.25">
      <c r="B52" s="18" t="s">
        <v>60</v>
      </c>
      <c r="C52" s="19"/>
      <c r="D52" s="19"/>
      <c r="E52" s="56"/>
      <c r="F52" s="56"/>
      <c r="G52" s="19"/>
    </row>
    <row r="53" spans="1:7" x14ac:dyDescent="0.25">
      <c r="B53" s="18" t="s">
        <v>61</v>
      </c>
      <c r="C53" s="19"/>
      <c r="D53" s="19"/>
      <c r="E53" s="56"/>
      <c r="F53" s="56"/>
      <c r="G53" s="19"/>
    </row>
    <row r="54" spans="1:7" x14ac:dyDescent="0.25">
      <c r="B54" s="18" t="s">
        <v>62</v>
      </c>
      <c r="C54" s="19"/>
      <c r="D54" s="19"/>
      <c r="E54" s="56"/>
      <c r="F54" s="56"/>
      <c r="G54" s="19"/>
    </row>
    <row r="55" spans="1:7" x14ac:dyDescent="0.25">
      <c r="B55" s="1" t="s">
        <v>63</v>
      </c>
    </row>
    <row r="59" spans="1:7" x14ac:dyDescent="0.25">
      <c r="A59" s="50" t="s">
        <v>35</v>
      </c>
    </row>
    <row r="60" spans="1:7" x14ac:dyDescent="0.25">
      <c r="A60" s="50"/>
    </row>
    <row r="61" spans="1:7" x14ac:dyDescent="0.25">
      <c r="A61" s="1" t="s">
        <v>64</v>
      </c>
      <c r="B61" s="1" t="s">
        <v>65</v>
      </c>
    </row>
    <row r="62" spans="1:7" x14ac:dyDescent="0.25">
      <c r="B62" s="1" t="s">
        <v>66</v>
      </c>
    </row>
    <row r="63" spans="1:7" x14ac:dyDescent="0.25">
      <c r="B63" s="1" t="s">
        <v>67</v>
      </c>
    </row>
    <row r="64" spans="1:7" x14ac:dyDescent="0.25">
      <c r="B64" s="1" t="s">
        <v>68</v>
      </c>
    </row>
    <row r="65" spans="1:16" x14ac:dyDescent="0.25">
      <c r="B65" s="1" t="s">
        <v>69</v>
      </c>
    </row>
    <row r="67" spans="1:16" x14ac:dyDescent="0.25">
      <c r="A67" s="1" t="s">
        <v>70</v>
      </c>
      <c r="B67" s="1" t="s">
        <v>32</v>
      </c>
      <c r="C67" s="2">
        <v>4800</v>
      </c>
    </row>
    <row r="68" spans="1:16" x14ac:dyDescent="0.25">
      <c r="B68" s="1" t="s">
        <v>71</v>
      </c>
      <c r="C68" s="2">
        <v>1600</v>
      </c>
    </row>
    <row r="69" spans="1:16" x14ac:dyDescent="0.25">
      <c r="B69" s="1" t="s">
        <v>27</v>
      </c>
      <c r="C69" s="59">
        <v>12800</v>
      </c>
    </row>
    <row r="70" spans="1:16" s="54" customFormat="1" ht="20.25" x14ac:dyDescent="0.3">
      <c r="A70" s="1"/>
      <c r="B70" s="1" t="s">
        <v>26</v>
      </c>
      <c r="C70" s="2">
        <f>SUM(C67:C69)</f>
        <v>19200</v>
      </c>
      <c r="D70" s="2"/>
      <c r="E70" s="2"/>
      <c r="F70" s="2"/>
      <c r="G70" s="2"/>
      <c r="H70" s="1"/>
      <c r="I70" s="1"/>
      <c r="J70" s="1"/>
      <c r="K70" s="1"/>
      <c r="L70" s="1"/>
      <c r="M70" s="1"/>
      <c r="N70" s="1"/>
      <c r="O70" s="1"/>
      <c r="P70" s="1"/>
    </row>
    <row r="71" spans="1:16" x14ac:dyDescent="0.25">
      <c r="A71" s="60" t="s">
        <v>72</v>
      </c>
      <c r="B71" s="1" t="s">
        <v>25</v>
      </c>
      <c r="C71" s="2">
        <v>10000</v>
      </c>
    </row>
    <row r="72" spans="1:16" s="54" customFormat="1" ht="20.25" x14ac:dyDescent="0.3">
      <c r="A72" s="61" t="s">
        <v>73</v>
      </c>
      <c r="B72" s="1" t="s">
        <v>76</v>
      </c>
      <c r="C72" s="62">
        <f>C70-C71</f>
        <v>9200</v>
      </c>
      <c r="D72" s="2"/>
      <c r="E72" s="2"/>
      <c r="F72" s="2"/>
      <c r="G72" s="2"/>
      <c r="H72" s="1"/>
    </row>
    <row r="74" spans="1:16" x14ac:dyDescent="0.25">
      <c r="B74" s="1" t="s">
        <v>75</v>
      </c>
      <c r="C74" s="2">
        <v>12000</v>
      </c>
    </row>
    <row r="75" spans="1:16" x14ac:dyDescent="0.25">
      <c r="A75" s="60" t="s">
        <v>72</v>
      </c>
      <c r="B75" s="1" t="s">
        <v>74</v>
      </c>
      <c r="C75" s="2">
        <f>C72</f>
        <v>9200</v>
      </c>
    </row>
    <row r="76" spans="1:16" s="54" customFormat="1" ht="20.25" x14ac:dyDescent="0.3">
      <c r="A76" s="61" t="s">
        <v>73</v>
      </c>
      <c r="B76" s="1" t="s">
        <v>30</v>
      </c>
      <c r="C76" s="62">
        <f>C74-C75</f>
        <v>2800</v>
      </c>
      <c r="D76" s="2"/>
      <c r="E76" s="2"/>
      <c r="F76" s="2"/>
      <c r="G76" s="2"/>
      <c r="H76" s="1"/>
      <c r="I76" s="1"/>
      <c r="J76" s="1"/>
      <c r="K76" s="1"/>
      <c r="L76" s="1"/>
      <c r="M76" s="1"/>
      <c r="N76" s="1"/>
      <c r="O76" s="1"/>
    </row>
    <row r="77" spans="1:16" x14ac:dyDescent="0.25">
      <c r="C77" s="19"/>
      <c r="D77" s="19"/>
      <c r="E77" s="19"/>
      <c r="F77" s="19"/>
      <c r="G77" s="19"/>
    </row>
    <row r="78" spans="1:16" x14ac:dyDescent="0.25">
      <c r="C78" s="19"/>
      <c r="D78" s="19"/>
      <c r="E78" s="19"/>
      <c r="F78" s="19"/>
      <c r="G78" s="19"/>
    </row>
    <row r="79" spans="1:16" x14ac:dyDescent="0.25">
      <c r="C79" s="19"/>
      <c r="D79" s="19"/>
      <c r="E79" s="19"/>
      <c r="F79" s="19"/>
      <c r="G79" s="19"/>
    </row>
    <row r="80" spans="1:16" x14ac:dyDescent="0.25">
      <c r="C80" s="19"/>
      <c r="D80" s="19"/>
      <c r="E80" s="19"/>
      <c r="F80" s="19"/>
      <c r="G80" s="19"/>
    </row>
    <row r="81" spans="1:7" x14ac:dyDescent="0.25">
      <c r="C81" s="19"/>
      <c r="D81" s="19"/>
      <c r="E81" s="19"/>
      <c r="F81" s="19"/>
      <c r="G81" s="19"/>
    </row>
    <row r="82" spans="1:7" x14ac:dyDescent="0.25">
      <c r="C82" s="19"/>
      <c r="D82" s="19"/>
      <c r="E82" s="19"/>
      <c r="F82" s="19"/>
      <c r="G82" s="19"/>
    </row>
    <row r="83" spans="1:7" x14ac:dyDescent="0.25">
      <c r="C83" s="19"/>
      <c r="D83" s="19"/>
      <c r="E83" s="19"/>
      <c r="F83" s="19"/>
      <c r="G83" s="19"/>
    </row>
    <row r="84" spans="1:7" x14ac:dyDescent="0.25">
      <c r="C84" s="19"/>
      <c r="D84" s="19"/>
      <c r="E84" s="19"/>
      <c r="F84" s="19"/>
      <c r="G84" s="19"/>
    </row>
    <row r="85" spans="1:7" x14ac:dyDescent="0.25">
      <c r="C85" s="19"/>
      <c r="D85" s="19"/>
      <c r="E85" s="19"/>
      <c r="F85" s="19"/>
      <c r="G85" s="19"/>
    </row>
    <row r="86" spans="1:7" x14ac:dyDescent="0.25">
      <c r="C86" s="19"/>
      <c r="D86" s="19"/>
      <c r="E86" s="19"/>
      <c r="F86" s="19"/>
      <c r="G86" s="19"/>
    </row>
    <row r="87" spans="1:7" x14ac:dyDescent="0.25">
      <c r="C87" s="19"/>
      <c r="D87" s="19"/>
      <c r="E87" s="19"/>
      <c r="F87" s="19"/>
      <c r="G87" s="19"/>
    </row>
    <row r="88" spans="1:7" x14ac:dyDescent="0.25">
      <c r="C88" s="19"/>
      <c r="D88" s="19"/>
      <c r="E88" s="19"/>
      <c r="F88" s="19"/>
      <c r="G88" s="19"/>
    </row>
    <row r="89" spans="1:7" x14ac:dyDescent="0.25">
      <c r="C89" s="19"/>
      <c r="D89" s="19"/>
      <c r="E89" s="19"/>
      <c r="F89" s="19"/>
      <c r="G89" s="19"/>
    </row>
    <row r="90" spans="1:7" x14ac:dyDescent="0.25">
      <c r="A90" s="1" t="s">
        <v>77</v>
      </c>
      <c r="B90" s="49" t="s">
        <v>12</v>
      </c>
      <c r="C90" s="41" t="s">
        <v>34</v>
      </c>
      <c r="D90" s="41" t="s">
        <v>33</v>
      </c>
      <c r="E90" s="64" t="s">
        <v>9</v>
      </c>
      <c r="F90" s="64"/>
      <c r="G90" s="41" t="s">
        <v>3</v>
      </c>
    </row>
    <row r="91" spans="1:7" x14ac:dyDescent="0.25">
      <c r="B91" s="48"/>
      <c r="C91" s="21"/>
      <c r="D91" s="21"/>
      <c r="E91" s="47" t="s">
        <v>1</v>
      </c>
      <c r="F91" s="36" t="s">
        <v>2</v>
      </c>
      <c r="G91" s="21"/>
    </row>
    <row r="92" spans="1:7" x14ac:dyDescent="0.25">
      <c r="B92" s="46" t="s">
        <v>32</v>
      </c>
      <c r="C92" s="26">
        <v>8000</v>
      </c>
      <c r="D92" s="26">
        <v>4000</v>
      </c>
      <c r="E92" s="19">
        <v>800</v>
      </c>
      <c r="F92" s="42"/>
      <c r="G92" s="26">
        <f>C92+D92+E92</f>
        <v>12800</v>
      </c>
    </row>
    <row r="93" spans="1:7" x14ac:dyDescent="0.25">
      <c r="B93" s="25" t="s">
        <v>31</v>
      </c>
      <c r="C93" s="23">
        <v>12000</v>
      </c>
      <c r="D93" s="23"/>
      <c r="E93" s="45"/>
      <c r="F93" s="23">
        <v>12000</v>
      </c>
      <c r="G93" s="23">
        <v>0</v>
      </c>
    </row>
    <row r="94" spans="1:7" x14ac:dyDescent="0.25">
      <c r="B94" s="25" t="s">
        <v>30</v>
      </c>
      <c r="C94" s="23"/>
      <c r="D94" s="23"/>
      <c r="E94" s="45">
        <v>2800</v>
      </c>
      <c r="F94" s="23"/>
      <c r="G94" s="23">
        <f>C94+D94+E94</f>
        <v>2800</v>
      </c>
    </row>
    <row r="95" spans="1:7" x14ac:dyDescent="0.25">
      <c r="B95" s="25" t="s">
        <v>29</v>
      </c>
      <c r="C95" s="23">
        <v>2000</v>
      </c>
      <c r="D95" s="23">
        <v>1200</v>
      </c>
      <c r="E95" s="45">
        <v>400</v>
      </c>
      <c r="F95" s="23"/>
      <c r="G95" s="23">
        <f>C95+D95+E95</f>
        <v>3600</v>
      </c>
    </row>
    <row r="96" spans="1:7" x14ac:dyDescent="0.25">
      <c r="B96" s="25" t="s">
        <v>28</v>
      </c>
      <c r="C96" s="23">
        <v>800</v>
      </c>
      <c r="D96" s="23"/>
      <c r="E96" s="45"/>
      <c r="F96" s="23">
        <v>800</v>
      </c>
      <c r="G96" s="23"/>
    </row>
    <row r="97" spans="1:21" x14ac:dyDescent="0.25">
      <c r="B97" s="25" t="s">
        <v>27</v>
      </c>
      <c r="C97" s="26">
        <v>17200</v>
      </c>
      <c r="D97" s="26">
        <v>12800</v>
      </c>
      <c r="E97" s="24"/>
      <c r="F97" s="23"/>
      <c r="G97" s="26">
        <f>SUM(C97:D97)</f>
        <v>30000</v>
      </c>
    </row>
    <row r="98" spans="1:21" s="54" customFormat="1" ht="20.25" x14ac:dyDescent="0.3">
      <c r="A98" s="1"/>
      <c r="B98" s="25" t="s">
        <v>26</v>
      </c>
      <c r="C98" s="20">
        <f>SUM(C92:C97)</f>
        <v>40000</v>
      </c>
      <c r="D98" s="20">
        <f>SUM(D92:D97)</f>
        <v>18000</v>
      </c>
      <c r="E98" s="19"/>
      <c r="F98" s="26"/>
      <c r="G98" s="20">
        <f>SUM(G92:G97)</f>
        <v>49200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x14ac:dyDescent="0.25">
      <c r="B99" s="46"/>
      <c r="C99" s="26"/>
      <c r="D99" s="26"/>
      <c r="E99" s="19"/>
      <c r="F99" s="26"/>
      <c r="G99" s="26"/>
    </row>
    <row r="100" spans="1:21" x14ac:dyDescent="0.25">
      <c r="B100" s="46" t="s">
        <v>5</v>
      </c>
      <c r="C100" s="26">
        <v>16000</v>
      </c>
      <c r="D100" s="26">
        <v>8000</v>
      </c>
      <c r="E100" s="19">
        <v>8000</v>
      </c>
      <c r="F100" s="26"/>
      <c r="G100" s="26">
        <f>C100+D100-E100</f>
        <v>16000</v>
      </c>
    </row>
    <row r="101" spans="1:21" x14ac:dyDescent="0.25">
      <c r="B101" s="25" t="s">
        <v>25</v>
      </c>
      <c r="C101" s="23">
        <v>24000</v>
      </c>
      <c r="D101" s="23">
        <v>10000</v>
      </c>
      <c r="E101" s="45">
        <v>800</v>
      </c>
      <c r="F101" s="23"/>
      <c r="G101" s="23">
        <f>C101+D101-E101</f>
        <v>33200</v>
      </c>
    </row>
    <row r="102" spans="1:21" s="54" customFormat="1" ht="20.25" x14ac:dyDescent="0.3">
      <c r="A102" s="1"/>
      <c r="B102" s="44" t="s">
        <v>24</v>
      </c>
      <c r="C102" s="20">
        <f>SUM(C100:C101)</f>
        <v>40000</v>
      </c>
      <c r="D102" s="20">
        <f>SUM(D100:D101)</f>
        <v>18000</v>
      </c>
      <c r="E102" s="20">
        <f>SUM(E92:E101)</f>
        <v>12800</v>
      </c>
      <c r="F102" s="20">
        <f>SUM(F92:F101)</f>
        <v>12800</v>
      </c>
      <c r="G102" s="20">
        <f>SUM(G100:G101)</f>
        <v>49200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4" spans="1:21" x14ac:dyDescent="0.25">
      <c r="B104" s="1" t="s">
        <v>78</v>
      </c>
    </row>
    <row r="105" spans="1:21" x14ac:dyDescent="0.25">
      <c r="B105" s="1" t="s">
        <v>79</v>
      </c>
    </row>
    <row r="106" spans="1:21" x14ac:dyDescent="0.25">
      <c r="B106" s="1" t="s">
        <v>80</v>
      </c>
    </row>
    <row r="107" spans="1:21" x14ac:dyDescent="0.25">
      <c r="B107" s="1" t="s">
        <v>81</v>
      </c>
    </row>
    <row r="109" spans="1:21" x14ac:dyDescent="0.25">
      <c r="B109" s="1" t="s">
        <v>82</v>
      </c>
    </row>
    <row r="111" spans="1:21" x14ac:dyDescent="0.25">
      <c r="B111" s="1" t="s">
        <v>83</v>
      </c>
    </row>
    <row r="112" spans="1:21" x14ac:dyDescent="0.25">
      <c r="B112" s="1" t="s">
        <v>84</v>
      </c>
    </row>
  </sheetData>
  <mergeCells count="3">
    <mergeCell ref="E17:F17"/>
    <mergeCell ref="E32:F32"/>
    <mergeCell ref="E90:F90"/>
  </mergeCells>
  <phoneticPr fontId="0" type="noConversion"/>
  <pageMargins left="0.59055118110236227" right="0.59055118110236227" top="0.98425196850393704" bottom="0.98425196850393704" header="0.51181102362204722" footer="0.51181102362204722"/>
  <pageSetup paperSize="9" orientation="portrait" horizontalDpi="4294967292" verticalDpi="200" r:id="rId1"/>
  <headerFooter alignWithMargins="0">
    <oddFooter>&amp;CSide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Oppgave 10.1 - 10.4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Øystein Hansen</dc:creator>
  <cp:lastModifiedBy>Øystein Hansen</cp:lastModifiedBy>
  <cp:lastPrinted>2010-08-27T08:00:44Z</cp:lastPrinted>
  <dcterms:created xsi:type="dcterms:W3CDTF">1997-01-16T18:32:43Z</dcterms:created>
  <dcterms:modified xsi:type="dcterms:W3CDTF">2021-11-10T19:18:53Z</dcterms:modified>
</cp:coreProperties>
</file>