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33A92D2F-08F6-4A8F-802A-3972A567A81D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Oppgave 7.3" sheetId="1" r:id="rId1"/>
    <sheet name="Oppgave 7.4" sheetId="2" r:id="rId2"/>
    <sheet name="Oppgave 7.5" sheetId="3" r:id="rId3"/>
    <sheet name="Oppgave 7.6" sheetId="4" r:id="rId4"/>
    <sheet name="Oppgave 7.6c" sheetId="5" r:id="rId5"/>
    <sheet name="Oppgave 7.8" sheetId="6" r:id="rId6"/>
    <sheet name="Oppgave 7.7" sheetId="7" r:id="rId7"/>
    <sheet name="Omsetningsoppgave" sheetId="8" r:id="rId8"/>
  </sheets>
  <definedNames>
    <definedName name="_xlnm.Print_Area" localSheetId="6">'Oppgave 7.7'!$A$1:$BB$30,'Oppgave 7.7'!$A$31:$AA$60,'Oppgave 7.7'!$A$61:$N$91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8" i="8" l="1"/>
  <c r="J41" i="8"/>
  <c r="J44" i="8"/>
  <c r="J47" i="8"/>
  <c r="BB5" i="7"/>
  <c r="BB6" i="7"/>
  <c r="BB7" i="7"/>
  <c r="BB8" i="7"/>
  <c r="BB9" i="7"/>
  <c r="BB10" i="7"/>
  <c r="BB11" i="7"/>
  <c r="BB12" i="7"/>
  <c r="BB13" i="7"/>
  <c r="BB14" i="7"/>
  <c r="BB15" i="7"/>
  <c r="BB16" i="7"/>
  <c r="BB17" i="7"/>
  <c r="BB18" i="7"/>
  <c r="BB19" i="7"/>
  <c r="BB20" i="7"/>
  <c r="BB21" i="7"/>
  <c r="BB22" i="7"/>
  <c r="AF23" i="7"/>
  <c r="H27" i="8" s="1"/>
  <c r="H30" i="8" s="1"/>
  <c r="H35" i="8" s="1"/>
  <c r="J35" i="8" s="1"/>
  <c r="J53" i="8" s="1"/>
  <c r="BB23" i="7"/>
  <c r="BB24" i="7"/>
  <c r="AD25" i="7"/>
  <c r="AC26" i="7"/>
  <c r="AC27" i="7"/>
  <c r="F46" i="7" s="1"/>
  <c r="AY27" i="7"/>
  <c r="BA27" i="7"/>
  <c r="I32" i="7"/>
  <c r="I33" i="7"/>
  <c r="E38" i="7"/>
  <c r="E39" i="7"/>
  <c r="E40" i="7"/>
  <c r="E41" i="7"/>
  <c r="F42" i="7"/>
  <c r="E43" i="7"/>
  <c r="F44" i="7"/>
  <c r="F47" i="7"/>
  <c r="E48" i="7"/>
  <c r="E49" i="7"/>
  <c r="E50" i="7"/>
  <c r="E51" i="7"/>
  <c r="E52" i="7"/>
  <c r="E53" i="7"/>
  <c r="E54" i="7"/>
  <c r="E55" i="7"/>
  <c r="E56" i="7"/>
  <c r="E57" i="7"/>
  <c r="G59" i="7"/>
  <c r="H59" i="7"/>
  <c r="I59" i="7"/>
  <c r="J59" i="7"/>
  <c r="K59" i="7"/>
  <c r="L59" i="7"/>
  <c r="E64" i="7"/>
  <c r="G64" i="7"/>
  <c r="J64" i="7"/>
  <c r="G65" i="7"/>
  <c r="J65" i="7"/>
  <c r="G66" i="7"/>
  <c r="J66" i="7"/>
  <c r="E67" i="7"/>
  <c r="G67" i="7"/>
  <c r="J67" i="7"/>
  <c r="J68" i="7" s="1"/>
  <c r="B68" i="7"/>
  <c r="E68" i="7"/>
  <c r="B69" i="7"/>
  <c r="E69" i="7"/>
  <c r="B70" i="7"/>
  <c r="E70" i="7"/>
  <c r="B71" i="7"/>
  <c r="E71" i="7"/>
  <c r="J71" i="7"/>
  <c r="B72" i="7"/>
  <c r="E72" i="7"/>
  <c r="B73" i="7"/>
  <c r="E73" i="7"/>
  <c r="B74" i="7"/>
  <c r="E74" i="7"/>
  <c r="J74" i="7"/>
  <c r="J77" i="7" s="1"/>
  <c r="J79" i="7" s="1"/>
  <c r="B75" i="7"/>
  <c r="E75" i="7"/>
  <c r="G75" i="7"/>
  <c r="J75" i="7"/>
  <c r="B76" i="7"/>
  <c r="E76" i="7"/>
  <c r="J76" i="7"/>
  <c r="E77" i="7" l="1"/>
  <c r="E79" i="7" s="1"/>
  <c r="E59" i="7"/>
  <c r="I34" i="7"/>
  <c r="F45" i="7" s="1"/>
  <c r="F59" i="7"/>
  <c r="BB27" i="7"/>
  <c r="P14" i="6" l="1"/>
  <c r="P15" i="6"/>
  <c r="P16" i="6"/>
  <c r="P17" i="6"/>
  <c r="P18" i="6"/>
  <c r="P19" i="6"/>
  <c r="P20" i="6"/>
  <c r="D21" i="6"/>
  <c r="E21" i="6"/>
  <c r="F21" i="6"/>
  <c r="G21" i="6"/>
  <c r="H21" i="6"/>
  <c r="I21" i="6"/>
  <c r="J21" i="6"/>
  <c r="K21" i="6"/>
  <c r="L21" i="6"/>
  <c r="M21" i="6"/>
  <c r="N21" i="6"/>
  <c r="O21" i="6"/>
  <c r="J35" i="5"/>
  <c r="J38" i="5"/>
  <c r="J41" i="5"/>
  <c r="J44" i="5"/>
  <c r="I9" i="4"/>
  <c r="I10" i="4"/>
  <c r="C11" i="4"/>
  <c r="D11" i="4"/>
  <c r="E11" i="4"/>
  <c r="F11" i="4"/>
  <c r="G11" i="4"/>
  <c r="H11" i="4"/>
  <c r="P21" i="6" l="1"/>
  <c r="J53" i="5"/>
  <c r="J44" i="3"/>
  <c r="J41" i="3"/>
  <c r="J38" i="3"/>
  <c r="J35" i="3"/>
  <c r="J53" i="3" s="1"/>
  <c r="AC18" i="2" l="1"/>
  <c r="AB18" i="2"/>
  <c r="AA18" i="2"/>
  <c r="Z18" i="2"/>
  <c r="Y18" i="2"/>
  <c r="X18" i="2"/>
  <c r="W18" i="2"/>
  <c r="V18" i="2"/>
  <c r="U18" i="2"/>
  <c r="T18" i="2"/>
  <c r="S18" i="2"/>
  <c r="R18" i="2"/>
  <c r="P18" i="2"/>
  <c r="O18" i="2"/>
  <c r="N18" i="2"/>
  <c r="M18" i="2"/>
  <c r="L18" i="2"/>
  <c r="K18" i="2"/>
  <c r="J18" i="2"/>
  <c r="I18" i="2"/>
  <c r="H18" i="2"/>
  <c r="G18" i="2"/>
  <c r="F18" i="2"/>
  <c r="E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X6" i="1" l="1"/>
  <c r="X7" i="1"/>
  <c r="X10" i="1"/>
  <c r="X11" i="1"/>
  <c r="X12" i="1"/>
  <c r="X13" i="1"/>
  <c r="X14" i="1"/>
  <c r="X15" i="1"/>
  <c r="X5" i="1"/>
  <c r="W16" i="1"/>
  <c r="S16" i="1"/>
  <c r="T16" i="1"/>
  <c r="U16" i="1"/>
  <c r="V16" i="1"/>
  <c r="R16" i="1"/>
  <c r="F16" i="1"/>
  <c r="G16" i="1"/>
  <c r="H16" i="1"/>
  <c r="I16" i="1"/>
  <c r="J16" i="1"/>
  <c r="K16" i="1"/>
  <c r="L16" i="1"/>
  <c r="M16" i="1"/>
  <c r="N16" i="1"/>
  <c r="P16" i="1"/>
  <c r="Q16" i="1"/>
  <c r="E16" i="1"/>
</calcChain>
</file>

<file path=xl/sharedStrings.xml><?xml version="1.0" encoding="utf-8"?>
<sst xmlns="http://schemas.openxmlformats.org/spreadsheetml/2006/main" count="428" uniqueCount="141">
  <si>
    <t>Rad</t>
  </si>
  <si>
    <t>2700 Utgående</t>
  </si>
  <si>
    <t>2710 Inngående</t>
  </si>
  <si>
    <t>Bil.</t>
  </si>
  <si>
    <t>Kontanter</t>
  </si>
  <si>
    <t>merverdiavgift</t>
  </si>
  <si>
    <t>Varekjøp</t>
  </si>
  <si>
    <t>Dato</t>
  </si>
  <si>
    <t>Tekst</t>
  </si>
  <si>
    <t>nr.</t>
  </si>
  <si>
    <t>Debet</t>
  </si>
  <si>
    <t>Kredit</t>
  </si>
  <si>
    <t>Ole Olsen</t>
  </si>
  <si>
    <t>AS Fotoimport</t>
  </si>
  <si>
    <t>Avgiftspl. salg</t>
  </si>
  <si>
    <t>Telefon og porto</t>
  </si>
  <si>
    <t>Kontroll</t>
  </si>
  <si>
    <t>Bankinnskudd</t>
  </si>
  <si>
    <t>Privatkonto</t>
  </si>
  <si>
    <t>Kassekreditt</t>
  </si>
  <si>
    <t>Strømøy AS</t>
  </si>
  <si>
    <t>Kringstad AS</t>
  </si>
  <si>
    <t>Avg.pl. varesalg</t>
  </si>
  <si>
    <t>Husleie</t>
  </si>
  <si>
    <t>Lys og varme</t>
  </si>
  <si>
    <t>Sum</t>
  </si>
  <si>
    <t>RF-0002 Alminnelig omsetningsoppgave</t>
  </si>
  <si>
    <t>Navn</t>
  </si>
  <si>
    <t>Adresse</t>
  </si>
  <si>
    <t>Postnr.  Poststed</t>
  </si>
  <si>
    <t>Org.nr.</t>
  </si>
  <si>
    <t>Kontonr. for tilbakebetaling</t>
  </si>
  <si>
    <t>x</t>
  </si>
  <si>
    <t>Hovedoppgave (første innsending for terminen)</t>
  </si>
  <si>
    <t>Korrigert oppgave (erstatter tidligere oppgaver for terminen)</t>
  </si>
  <si>
    <t>Tilleggsoppgave (tillegg til tidligere oppgaver for terminen)</t>
  </si>
  <si>
    <t>Termintype</t>
  </si>
  <si>
    <t>Tomånedlig</t>
  </si>
  <si>
    <t>Oppgaveperiode</t>
  </si>
  <si>
    <t>År</t>
  </si>
  <si>
    <t>20x1</t>
  </si>
  <si>
    <t>Grunnlag</t>
  </si>
  <si>
    <t>Beregnet</t>
  </si>
  <si>
    <t>avgift</t>
  </si>
  <si>
    <t>Post 1 Samlet omsetning og uttak innenfor og utenfor</t>
  </si>
  <si>
    <t>merverdiavgiftsloven (mval)</t>
  </si>
  <si>
    <t xml:space="preserve">Post 2 Samlet omsetning og uttak innenfor mval. </t>
  </si>
  <si>
    <t>Summen av post 3, 4, 5 og 6. Avgift ikke medregnet</t>
  </si>
  <si>
    <t xml:space="preserve">Post 3 Omsetning og uttak i post 2 som er fritatt for merverdiavgift </t>
  </si>
  <si>
    <t>Post 4 Omsetning og uttak i post 2 med alminnelig sats,</t>
  </si>
  <si>
    <t>og beregnet avgift 25 %</t>
  </si>
  <si>
    <t>+</t>
  </si>
  <si>
    <t>Post 5 Omsetning og uttak i post 2 med redusert sats,</t>
  </si>
  <si>
    <t>og beregnet avgift 15 %</t>
  </si>
  <si>
    <t>Post 6 Omsetning og uttak i post 2 med redusert sats,</t>
  </si>
  <si>
    <t>og beregnet avgift 8 %</t>
  </si>
  <si>
    <t xml:space="preserve">Post 7 Beregningsgrunnlag for tjenester kjøpt fra utlandet og </t>
  </si>
  <si>
    <t>innenlands kjøp av klimakvoter og gull, beregnet avgift 25 %</t>
  </si>
  <si>
    <t>Post 8 Fradragsberettiget inngående avgift, alminnelig sats 25 %</t>
  </si>
  <si>
    <t>–</t>
  </si>
  <si>
    <t>Post 9 Fradragsberettiget inngående avgift, redusert sats 15 %</t>
  </si>
  <si>
    <t>Post 10 Fradragberettiget inngående avgift, redusert sats 8 %</t>
  </si>
  <si>
    <t>Avgift å betale</t>
  </si>
  <si>
    <t>Avgift til gode</t>
  </si>
  <si>
    <t>Tilleggsopplysninger / Forklaring til i avvik i postene over</t>
  </si>
  <si>
    <t>Se egen arkfane</t>
  </si>
  <si>
    <t>c)</t>
  </si>
  <si>
    <t>Frist for innsendelse av omsetningsoppgave:</t>
  </si>
  <si>
    <t>b)</t>
  </si>
  <si>
    <t>SUM</t>
  </si>
  <si>
    <t>Saldo</t>
  </si>
  <si>
    <t>28.2.</t>
  </si>
  <si>
    <t>2740 Oppgjørskonto</t>
  </si>
  <si>
    <t>a)</t>
  </si>
  <si>
    <t>2400.12.99338</t>
  </si>
  <si>
    <t>987654421</t>
  </si>
  <si>
    <t>3511 Hønefoss</t>
  </si>
  <si>
    <t>Bredalsvegen 14A</t>
  </si>
  <si>
    <t>Bollum &amp; Berge</t>
  </si>
  <si>
    <t>Råbalanse</t>
  </si>
  <si>
    <t>IB</t>
  </si>
  <si>
    <t>Bilkostnader</t>
  </si>
  <si>
    <t>IT-programmer</t>
  </si>
  <si>
    <t>Inngående mva.</t>
  </si>
  <si>
    <t>Leverandører</t>
  </si>
  <si>
    <t>Brus til kiosken fra Aas Bryggeri levert 18.8.</t>
  </si>
  <si>
    <t>20.8.</t>
  </si>
  <si>
    <t>Strøm i kiosken for 2. kvartal 20x1</t>
  </si>
  <si>
    <t>12.8.</t>
  </si>
  <si>
    <t>Strøm i undervisningsbygget for 2. kvartal 20x1</t>
  </si>
  <si>
    <t>Brukeravgift på regnskapsprogrammet for andre halvår 20x1</t>
  </si>
  <si>
    <t>10.8.</t>
  </si>
  <si>
    <t>Bensin til direktørens firmabil (personbil)</t>
  </si>
  <si>
    <t>5.8.</t>
  </si>
  <si>
    <t>inkl. mva.</t>
  </si>
  <si>
    <t>Oppstilling over fradrag mva.</t>
  </si>
  <si>
    <t>nettobeløp</t>
  </si>
  <si>
    <t>mva.</t>
  </si>
  <si>
    <t>beløp</t>
  </si>
  <si>
    <t>Kostnad</t>
  </si>
  <si>
    <t xml:space="preserve">Fradrag </t>
  </si>
  <si>
    <t>Mva.</t>
  </si>
  <si>
    <t>Faktura-</t>
  </si>
  <si>
    <t>Sum egenkapital og gjeld</t>
  </si>
  <si>
    <t>Resultat</t>
  </si>
  <si>
    <t>Sum gjeld</t>
  </si>
  <si>
    <t>Sum kostnader</t>
  </si>
  <si>
    <t>Skyldig merverdiavgift</t>
  </si>
  <si>
    <t>Gjeld</t>
  </si>
  <si>
    <t>Egenkapital</t>
  </si>
  <si>
    <t xml:space="preserve">Egenkapital </t>
  </si>
  <si>
    <t>Sum eiendeler</t>
  </si>
  <si>
    <t>Varekostnader</t>
  </si>
  <si>
    <t>Kostnader</t>
  </si>
  <si>
    <t>Avgiftspliktig varesalg</t>
  </si>
  <si>
    <t>Eiendeler</t>
  </si>
  <si>
    <t>Inntekter</t>
  </si>
  <si>
    <t>Balanse per 31.12.20x1</t>
  </si>
  <si>
    <t>Resultatregnskap for 20x1</t>
  </si>
  <si>
    <t>Rentekostnader</t>
  </si>
  <si>
    <t>Andre driftskostnader</t>
  </si>
  <si>
    <t>Salgskostnader</t>
  </si>
  <si>
    <t>Kontorrekvisita</t>
  </si>
  <si>
    <t>Avskrivninger</t>
  </si>
  <si>
    <t>Oppgjørskonto MVA</t>
  </si>
  <si>
    <t>Leverandørgjeld</t>
  </si>
  <si>
    <t>Varebeholdning</t>
  </si>
  <si>
    <t>Inventar</t>
  </si>
  <si>
    <t>Varebil</t>
  </si>
  <si>
    <t>Konto</t>
  </si>
  <si>
    <t>Nr.</t>
  </si>
  <si>
    <t>Balanse</t>
  </si>
  <si>
    <t>Posteringer</t>
  </si>
  <si>
    <t>Saldobalanse</t>
  </si>
  <si>
    <t>Kontorland AS</t>
  </si>
  <si>
    <t>Elgestad Gartneri AS</t>
  </si>
  <si>
    <t>Saldoliste for leverandører:</t>
  </si>
  <si>
    <t>Saldoene blir automatisk overført til det tabellariske oppsettet nedenfor.</t>
  </si>
  <si>
    <t>driftskostnader</t>
  </si>
  <si>
    <t>Kontorkostnader</t>
  </si>
  <si>
    <t>7790 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</si>
</sst>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;@"/>
    <numFmt numFmtId="165" formatCode="d/m/"/>
  </numFmts>
  <fonts count="23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2"/>
      <name val="Arial"/>
      <family val="2"/>
    </font>
    <font>
      <sz val="16"/>
      <name val="Times New Roman"/>
      <family val="1"/>
    </font>
    <font>
      <sz val="12"/>
      <name val="Palatino Linotype"/>
      <family val="1"/>
    </font>
    <font>
      <i/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/>
      <diagonal/>
    </border>
    <border>
      <left/>
      <right/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/>
      <diagonal/>
    </border>
    <border>
      <left style="thin">
        <color indexed="40"/>
      </left>
      <right/>
      <top/>
      <bottom/>
      <diagonal/>
    </border>
    <border>
      <left/>
      <right style="thin">
        <color indexed="40"/>
      </right>
      <top/>
      <bottom/>
      <diagonal/>
    </border>
    <border>
      <left style="thin">
        <color indexed="40"/>
      </left>
      <right/>
      <top/>
      <bottom style="thin">
        <color indexed="40"/>
      </bottom>
      <diagonal/>
    </border>
    <border>
      <left/>
      <right style="thin">
        <color indexed="40"/>
      </right>
      <top/>
      <bottom style="thin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385">
    <xf numFmtId="0" fontId="0" fillId="0" borderId="0" xfId="0"/>
    <xf numFmtId="49" fontId="2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/>
    <xf numFmtId="49" fontId="2" fillId="0" borderId="3" xfId="0" applyNumberFormat="1" applyFont="1" applyBorder="1"/>
    <xf numFmtId="0" fontId="2" fillId="0" borderId="3" xfId="0" applyFont="1" applyBorder="1"/>
    <xf numFmtId="0" fontId="1" fillId="0" borderId="3" xfId="0" applyFont="1" applyBorder="1"/>
    <xf numFmtId="3" fontId="1" fillId="0" borderId="3" xfId="0" applyNumberFormat="1" applyFont="1" applyBorder="1"/>
    <xf numFmtId="0" fontId="3" fillId="0" borderId="0" xfId="0" applyFont="1"/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/>
    <xf numFmtId="0" fontId="2" fillId="0" borderId="5" xfId="0" applyFont="1" applyBorder="1"/>
    <xf numFmtId="0" fontId="1" fillId="0" borderId="5" xfId="0" applyFont="1" applyBorder="1"/>
    <xf numFmtId="3" fontId="1" fillId="0" borderId="5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3" fillId="0" borderId="6" xfId="0" applyFont="1" applyBorder="1"/>
    <xf numFmtId="0" fontId="3" fillId="0" borderId="4" xfId="0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7" xfId="0" applyNumberFormat="1" applyFont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3" fontId="1" fillId="2" borderId="5" xfId="0" applyNumberFormat="1" applyFont="1" applyFill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0" fontId="2" fillId="0" borderId="0" xfId="0" applyFont="1"/>
    <xf numFmtId="49" fontId="1" fillId="0" borderId="4" xfId="0" applyNumberFormat="1" applyFont="1" applyBorder="1" applyAlignment="1">
      <alignment horizontal="center"/>
    </xf>
    <xf numFmtId="0" fontId="5" fillId="0" borderId="0" xfId="0" applyFont="1"/>
    <xf numFmtId="3" fontId="2" fillId="0" borderId="1" xfId="0" applyNumberFormat="1" applyFont="1" applyBorder="1"/>
    <xf numFmtId="3" fontId="2" fillId="2" borderId="1" xfId="0" applyNumberFormat="1" applyFont="1" applyFill="1" applyBorder="1"/>
    <xf numFmtId="0" fontId="6" fillId="0" borderId="1" xfId="0" applyFont="1" applyBorder="1"/>
    <xf numFmtId="49" fontId="2" fillId="0" borderId="10" xfId="0" applyNumberFormat="1" applyFont="1" applyBorder="1"/>
    <xf numFmtId="0" fontId="2" fillId="0" borderId="10" xfId="0" applyFont="1" applyBorder="1"/>
    <xf numFmtId="0" fontId="3" fillId="0" borderId="11" xfId="0" applyFont="1" applyBorder="1"/>
    <xf numFmtId="49" fontId="2" fillId="0" borderId="6" xfId="0" applyNumberFormat="1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/>
    <xf numFmtId="0" fontId="3" fillId="0" borderId="14" xfId="0" applyFont="1" applyBorder="1"/>
    <xf numFmtId="0" fontId="1" fillId="0" borderId="10" xfId="0" applyFont="1" applyBorder="1"/>
    <xf numFmtId="0" fontId="2" fillId="0" borderId="6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right"/>
    </xf>
    <xf numFmtId="3" fontId="2" fillId="0" borderId="2" xfId="0" applyNumberFormat="1" applyFont="1" applyBorder="1"/>
    <xf numFmtId="3" fontId="2" fillId="2" borderId="2" xfId="0" applyNumberFormat="1" applyFont="1" applyFill="1" applyBorder="1"/>
    <xf numFmtId="164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2" borderId="3" xfId="0" applyNumberFormat="1" applyFont="1" applyFill="1" applyBorder="1"/>
    <xf numFmtId="164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0" fontId="1" fillId="0" borderId="7" xfId="0" applyFont="1" applyBorder="1"/>
    <xf numFmtId="3" fontId="2" fillId="0" borderId="7" xfId="0" applyNumberFormat="1" applyFont="1" applyBorder="1"/>
    <xf numFmtId="3" fontId="2" fillId="2" borderId="7" xfId="0" applyNumberFormat="1" applyFont="1" applyFill="1" applyBorder="1"/>
    <xf numFmtId="3" fontId="1" fillId="0" borderId="7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0" xfId="0" applyFont="1" applyFill="1"/>
    <xf numFmtId="0" fontId="7" fillId="0" borderId="20" xfId="0" applyFont="1" applyBorder="1"/>
    <xf numFmtId="0" fontId="7" fillId="0" borderId="0" xfId="0" applyFont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0" xfId="0" applyFont="1"/>
    <xf numFmtId="0" fontId="9" fillId="0" borderId="24" xfId="0" applyFont="1" applyBorder="1"/>
    <xf numFmtId="0" fontId="10" fillId="0" borderId="0" xfId="0" applyFont="1" applyBorder="1"/>
    <xf numFmtId="0" fontId="9" fillId="0" borderId="0" xfId="0" applyFont="1" applyBorder="1"/>
    <xf numFmtId="0" fontId="9" fillId="0" borderId="25" xfId="0" applyFont="1" applyBorder="1"/>
    <xf numFmtId="0" fontId="9" fillId="0" borderId="0" xfId="0" applyFont="1"/>
    <xf numFmtId="0" fontId="10" fillId="0" borderId="0" xfId="0" quotePrefix="1" applyFont="1" applyBorder="1"/>
    <xf numFmtId="0" fontId="9" fillId="0" borderId="26" xfId="0" applyFont="1" applyBorder="1"/>
    <xf numFmtId="0" fontId="10" fillId="0" borderId="20" xfId="0" applyFont="1" applyBorder="1"/>
    <xf numFmtId="0" fontId="9" fillId="0" borderId="20" xfId="0" applyFont="1" applyBorder="1"/>
    <xf numFmtId="0" fontId="9" fillId="0" borderId="27" xfId="0" applyFont="1" applyBorder="1"/>
    <xf numFmtId="0" fontId="10" fillId="0" borderId="21" xfId="0" applyFont="1" applyBorder="1"/>
    <xf numFmtId="0" fontId="10" fillId="0" borderId="22" xfId="0" applyFont="1" applyBorder="1"/>
    <xf numFmtId="3" fontId="10" fillId="0" borderId="22" xfId="0" applyNumberFormat="1" applyFont="1" applyBorder="1"/>
    <xf numFmtId="3" fontId="10" fillId="0" borderId="23" xfId="0" applyNumberFormat="1" applyFont="1" applyBorder="1"/>
    <xf numFmtId="0" fontId="10" fillId="0" borderId="0" xfId="0" applyFont="1"/>
    <xf numFmtId="0" fontId="10" fillId="0" borderId="24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 indent="1"/>
    </xf>
    <xf numFmtId="3" fontId="10" fillId="0" borderId="0" xfId="0" applyNumberFormat="1" applyFont="1" applyBorder="1"/>
    <xf numFmtId="3" fontId="10" fillId="0" borderId="25" xfId="0" applyNumberFormat="1" applyFont="1" applyBorder="1"/>
    <xf numFmtId="0" fontId="11" fillId="0" borderId="24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3" fontId="11" fillId="0" borderId="0" xfId="0" applyNumberFormat="1" applyFont="1" applyBorder="1"/>
    <xf numFmtId="3" fontId="11" fillId="0" borderId="25" xfId="0" applyNumberFormat="1" applyFont="1" applyBorder="1"/>
    <xf numFmtId="0" fontId="11" fillId="0" borderId="0" xfId="0" applyFont="1"/>
    <xf numFmtId="0" fontId="10" fillId="0" borderId="1" xfId="0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26" xfId="0" applyFont="1" applyBorder="1"/>
    <xf numFmtId="3" fontId="10" fillId="0" borderId="20" xfId="0" applyNumberFormat="1" applyFont="1" applyBorder="1"/>
    <xf numFmtId="3" fontId="10" fillId="0" borderId="27" xfId="0" applyNumberFormat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3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3" fontId="3" fillId="0" borderId="0" xfId="0" applyNumberFormat="1" applyFont="1"/>
    <xf numFmtId="3" fontId="12" fillId="0" borderId="30" xfId="0" applyNumberFormat="1" applyFont="1" applyBorder="1"/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3" fontId="11" fillId="0" borderId="0" xfId="0" applyNumberFormat="1" applyFont="1"/>
    <xf numFmtId="0" fontId="3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2" fillId="0" borderId="0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3" fontId="3" fillId="0" borderId="0" xfId="0" applyNumberFormat="1" applyFont="1" applyBorder="1"/>
    <xf numFmtId="0" fontId="14" fillId="0" borderId="0" xfId="0" applyFont="1"/>
    <xf numFmtId="0" fontId="1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/>
    <xf numFmtId="0" fontId="2" fillId="0" borderId="0" xfId="1" applyFont="1"/>
    <xf numFmtId="0" fontId="15" fillId="0" borderId="0" xfId="1" applyFont="1"/>
    <xf numFmtId="0" fontId="2" fillId="0" borderId="1" xfId="1" applyFont="1" applyBorder="1"/>
    <xf numFmtId="3" fontId="2" fillId="2" borderId="1" xfId="1" applyNumberFormat="1" applyFont="1" applyFill="1" applyBorder="1"/>
    <xf numFmtId="3" fontId="2" fillId="0" borderId="1" xfId="1" applyNumberFormat="1" applyFont="1" applyBorder="1"/>
    <xf numFmtId="49" fontId="2" fillId="0" borderId="1" xfId="1" applyNumberFormat="1" applyFont="1" applyBorder="1" applyAlignment="1">
      <alignment horizontal="right"/>
    </xf>
    <xf numFmtId="3" fontId="2" fillId="0" borderId="7" xfId="1" applyNumberFormat="1" applyFont="1" applyBorder="1"/>
    <xf numFmtId="3" fontId="2" fillId="2" borderId="7" xfId="1" applyNumberFormat="1" applyFont="1" applyFill="1" applyBorder="1"/>
    <xf numFmtId="0" fontId="2" fillId="0" borderId="7" xfId="1" applyFont="1" applyBorder="1"/>
    <xf numFmtId="49" fontId="2" fillId="0" borderId="7" xfId="1" applyNumberFormat="1" applyFont="1" applyBorder="1" applyAlignment="1">
      <alignment horizontal="right"/>
    </xf>
    <xf numFmtId="3" fontId="2" fillId="0" borderId="3" xfId="1" applyNumberFormat="1" applyFont="1" applyBorder="1"/>
    <xf numFmtId="3" fontId="2" fillId="2" borderId="3" xfId="1" applyNumberFormat="1" applyFont="1" applyFill="1" applyBorder="1"/>
    <xf numFmtId="0" fontId="2" fillId="0" borderId="3" xfId="1" applyFont="1" applyBorder="1"/>
    <xf numFmtId="49" fontId="2" fillId="0" borderId="3" xfId="1" applyNumberFormat="1" applyFont="1" applyBorder="1" applyAlignment="1">
      <alignment horizontal="right"/>
    </xf>
    <xf numFmtId="0" fontId="2" fillId="0" borderId="2" xfId="1" applyFont="1" applyBorder="1"/>
    <xf numFmtId="3" fontId="2" fillId="2" borderId="2" xfId="1" applyNumberFormat="1" applyFont="1" applyFill="1" applyBorder="1"/>
    <xf numFmtId="3" fontId="2" fillId="0" borderId="2" xfId="1" applyNumberFormat="1" applyFont="1" applyBorder="1"/>
    <xf numFmtId="49" fontId="2" fillId="0" borderId="2" xfId="1" applyNumberFormat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2" fillId="0" borderId="11" xfId="1" applyFont="1" applyBorder="1"/>
    <xf numFmtId="49" fontId="2" fillId="0" borderId="11" xfId="1" applyNumberFormat="1" applyFont="1" applyBorder="1" applyAlignment="1">
      <alignment horizontal="center"/>
    </xf>
    <xf numFmtId="0" fontId="2" fillId="0" borderId="4" xfId="1" applyFont="1" applyBorder="1"/>
    <xf numFmtId="0" fontId="1" fillId="0" borderId="4" xfId="1" applyFont="1" applyBorder="1"/>
    <xf numFmtId="49" fontId="1" fillId="0" borderId="4" xfId="1" applyNumberFormat="1" applyFont="1" applyBorder="1" applyAlignment="1">
      <alignment horizontal="center"/>
    </xf>
    <xf numFmtId="0" fontId="2" fillId="0" borderId="6" xfId="1" applyFont="1" applyBorder="1"/>
    <xf numFmtId="1" fontId="1" fillId="0" borderId="6" xfId="1" applyNumberFormat="1" applyFont="1" applyBorder="1"/>
    <xf numFmtId="1" fontId="1" fillId="0" borderId="6" xfId="1" applyNumberFormat="1" applyFont="1" applyBorder="1" applyAlignment="1">
      <alignment horizontal="center"/>
    </xf>
    <xf numFmtId="0" fontId="4" fillId="0" borderId="0" xfId="1"/>
    <xf numFmtId="3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3" fontId="4" fillId="0" borderId="0" xfId="1" applyNumberFormat="1" applyFont="1" applyBorder="1"/>
    <xf numFmtId="0" fontId="4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0" xfId="1" applyFont="1"/>
    <xf numFmtId="3" fontId="4" fillId="0" borderId="0" xfId="1" applyNumberFormat="1" applyFont="1"/>
    <xf numFmtId="3" fontId="4" fillId="0" borderId="0" xfId="1" applyNumberFormat="1" applyFont="1" applyBorder="1" applyAlignment="1">
      <alignment horizontal="left"/>
    </xf>
    <xf numFmtId="3" fontId="11" fillId="0" borderId="0" xfId="1" applyNumberFormat="1" applyFont="1"/>
    <xf numFmtId="0" fontId="14" fillId="0" borderId="0" xfId="1" applyFont="1" applyBorder="1" applyAlignment="1">
      <alignment horizontal="left"/>
    </xf>
    <xf numFmtId="3" fontId="12" fillId="0" borderId="30" xfId="1" applyNumberFormat="1" applyFont="1" applyBorder="1"/>
    <xf numFmtId="0" fontId="14" fillId="0" borderId="0" xfId="1" applyFont="1"/>
    <xf numFmtId="3" fontId="3" fillId="0" borderId="0" xfId="1" applyNumberFormat="1" applyFont="1" applyBorder="1"/>
    <xf numFmtId="0" fontId="11" fillId="0" borderId="0" xfId="1" applyFont="1" applyAlignment="1">
      <alignment horizontal="left"/>
    </xf>
    <xf numFmtId="0" fontId="3" fillId="0" borderId="0" xfId="1" quotePrefix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1" fillId="0" borderId="0" xfId="1" applyFont="1" applyBorder="1"/>
    <xf numFmtId="0" fontId="4" fillId="0" borderId="0" xfId="1" applyAlignment="1">
      <alignment horizontal="center"/>
    </xf>
    <xf numFmtId="0" fontId="3" fillId="0" borderId="0" xfId="1" applyFont="1" applyAlignment="1">
      <alignment horizontal="center"/>
    </xf>
    <xf numFmtId="3" fontId="12" fillId="0" borderId="0" xfId="1" applyNumberFormat="1" applyFont="1" applyBorder="1"/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3" fontId="11" fillId="0" borderId="0" xfId="1" applyNumberFormat="1" applyFont="1" applyBorder="1"/>
    <xf numFmtId="0" fontId="1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Alignment="1">
      <alignment horizontal="left"/>
    </xf>
    <xf numFmtId="3" fontId="12" fillId="0" borderId="0" xfId="1" applyNumberFormat="1" applyFont="1" applyAlignment="1">
      <alignment horizontal="center"/>
    </xf>
    <xf numFmtId="0" fontId="10" fillId="0" borderId="0" xfId="1" applyFont="1"/>
    <xf numFmtId="3" fontId="10" fillId="0" borderId="0" xfId="1" applyNumberFormat="1" applyFont="1" applyBorder="1"/>
    <xf numFmtId="0" fontId="10" fillId="0" borderId="0" xfId="1" applyFont="1" applyBorder="1"/>
    <xf numFmtId="3" fontId="10" fillId="0" borderId="27" xfId="1" applyNumberFormat="1" applyFont="1" applyBorder="1"/>
    <xf numFmtId="0" fontId="10" fillId="0" borderId="20" xfId="1" applyFont="1" applyBorder="1"/>
    <xf numFmtId="3" fontId="10" fillId="0" borderId="20" xfId="1" applyNumberFormat="1" applyFont="1" applyBorder="1"/>
    <xf numFmtId="0" fontId="10" fillId="0" borderId="26" xfId="1" applyFont="1" applyBorder="1"/>
    <xf numFmtId="3" fontId="10" fillId="0" borderId="25" xfId="1" applyNumberFormat="1" applyFont="1" applyBorder="1"/>
    <xf numFmtId="0" fontId="10" fillId="0" borderId="24" xfId="1" applyFont="1" applyBorder="1"/>
    <xf numFmtId="3" fontId="11" fillId="0" borderId="25" xfId="1" applyNumberFormat="1" applyFont="1" applyBorder="1"/>
    <xf numFmtId="0" fontId="11" fillId="0" borderId="24" xfId="1" applyFont="1" applyBorder="1"/>
    <xf numFmtId="0" fontId="10" fillId="0" borderId="29" xfId="1" applyFont="1" applyBorder="1"/>
    <xf numFmtId="0" fontId="10" fillId="0" borderId="28" xfId="1" applyFont="1" applyBorder="1"/>
    <xf numFmtId="0" fontId="10" fillId="0" borderId="1" xfId="1" applyFont="1" applyBorder="1"/>
    <xf numFmtId="0" fontId="10" fillId="0" borderId="0" xfId="1" applyFont="1" applyBorder="1" applyAlignment="1">
      <alignment horizontal="left" indent="1"/>
    </xf>
    <xf numFmtId="0" fontId="11" fillId="0" borderId="0" xfId="1" applyFont="1" applyBorder="1" applyAlignment="1">
      <alignment horizontal="left" indent="1"/>
    </xf>
    <xf numFmtId="0" fontId="10" fillId="0" borderId="1" xfId="1" applyFont="1" applyBorder="1" applyAlignment="1">
      <alignment horizontal="center"/>
    </xf>
    <xf numFmtId="3" fontId="10" fillId="0" borderId="23" xfId="1" applyNumberFormat="1" applyFont="1" applyBorder="1"/>
    <xf numFmtId="0" fontId="10" fillId="0" borderId="22" xfId="1" applyFont="1" applyBorder="1"/>
    <xf numFmtId="3" fontId="10" fillId="0" borderId="22" xfId="1" applyNumberFormat="1" applyFont="1" applyBorder="1"/>
    <xf numFmtId="0" fontId="10" fillId="0" borderId="21" xfId="1" applyFont="1" applyBorder="1"/>
    <xf numFmtId="0" fontId="9" fillId="0" borderId="0" xfId="1" applyFont="1"/>
    <xf numFmtId="0" fontId="9" fillId="0" borderId="0" xfId="1" applyFont="1" applyBorder="1"/>
    <xf numFmtId="0" fontId="9" fillId="0" borderId="27" xfId="1" applyFont="1" applyBorder="1"/>
    <xf numFmtId="0" fontId="9" fillId="0" borderId="20" xfId="1" applyFont="1" applyBorder="1"/>
    <xf numFmtId="0" fontId="9" fillId="0" borderId="26" xfId="1" applyFont="1" applyBorder="1"/>
    <xf numFmtId="0" fontId="9" fillId="0" borderId="25" xfId="1" applyFont="1" applyBorder="1"/>
    <xf numFmtId="3" fontId="10" fillId="0" borderId="0" xfId="1" quotePrefix="1" applyNumberFormat="1" applyFont="1" applyBorder="1"/>
    <xf numFmtId="0" fontId="9" fillId="0" borderId="24" xfId="1" applyFont="1" applyBorder="1"/>
    <xf numFmtId="0" fontId="8" fillId="0" borderId="0" xfId="1" applyFont="1"/>
    <xf numFmtId="0" fontId="8" fillId="0" borderId="23" xfId="1" applyFont="1" applyBorder="1"/>
    <xf numFmtId="0" fontId="8" fillId="0" borderId="22" xfId="1" applyFont="1" applyBorder="1"/>
    <xf numFmtId="0" fontId="8" fillId="0" borderId="21" xfId="1" applyFont="1" applyBorder="1"/>
    <xf numFmtId="0" fontId="7" fillId="0" borderId="0" xfId="1" applyFont="1"/>
    <xf numFmtId="0" fontId="7" fillId="0" borderId="20" xfId="1" applyFont="1" applyBorder="1"/>
    <xf numFmtId="0" fontId="5" fillId="0" borderId="0" xfId="1" applyFont="1"/>
    <xf numFmtId="3" fontId="2" fillId="0" borderId="1" xfId="1" applyNumberFormat="1" applyFont="1" applyBorder="1" applyAlignment="1">
      <alignment horizontal="right"/>
    </xf>
    <xf numFmtId="3" fontId="16" fillId="2" borderId="1" xfId="1" applyNumberFormat="1" applyFont="1" applyFill="1" applyBorder="1"/>
    <xf numFmtId="0" fontId="2" fillId="0" borderId="1" xfId="1" applyFont="1" applyBorder="1" applyProtection="1"/>
    <xf numFmtId="165" fontId="2" fillId="0" borderId="1" xfId="1" applyNumberFormat="1" applyFont="1" applyBorder="1" applyAlignment="1" applyProtection="1">
      <alignment horizontal="right"/>
    </xf>
    <xf numFmtId="3" fontId="2" fillId="0" borderId="3" xfId="1" applyNumberFormat="1" applyFont="1" applyBorder="1" applyAlignment="1">
      <alignment horizontal="right"/>
    </xf>
    <xf numFmtId="3" fontId="2" fillId="2" borderId="10" xfId="1" applyNumberFormat="1" applyFont="1" applyFill="1" applyBorder="1"/>
    <xf numFmtId="3" fontId="2" fillId="0" borderId="10" xfId="1" applyNumberFormat="1" applyFont="1" applyBorder="1"/>
    <xf numFmtId="3" fontId="16" fillId="2" borderId="10" xfId="1" applyNumberFormat="1" applyFont="1" applyFill="1" applyBorder="1"/>
    <xf numFmtId="0" fontId="1" fillId="0" borderId="10" xfId="1" applyFont="1" applyBorder="1" applyAlignment="1" applyProtection="1">
      <alignment horizontal="center"/>
      <protection locked="0"/>
    </xf>
    <xf numFmtId="0" fontId="2" fillId="0" borderId="10" xfId="1" applyFont="1" applyBorder="1" applyProtection="1">
      <protection locked="0"/>
    </xf>
    <xf numFmtId="165" fontId="2" fillId="0" borderId="10" xfId="1" applyNumberFormat="1" applyFont="1" applyBorder="1" applyAlignment="1" applyProtection="1">
      <alignment horizontal="right"/>
      <protection locked="0"/>
    </xf>
    <xf numFmtId="3" fontId="16" fillId="2" borderId="3" xfId="1" applyNumberFormat="1" applyFont="1" applyFill="1" applyBorder="1"/>
    <xf numFmtId="0" fontId="1" fillId="0" borderId="3" xfId="1" applyFont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left"/>
      <protection locked="0"/>
    </xf>
    <xf numFmtId="165" fontId="2" fillId="0" borderId="3" xfId="1" applyNumberFormat="1" applyFont="1" applyBorder="1" applyAlignment="1" applyProtection="1">
      <alignment horizontal="right"/>
      <protection locked="0"/>
    </xf>
    <xf numFmtId="3" fontId="2" fillId="0" borderId="2" xfId="1" applyNumberFormat="1" applyFont="1" applyBorder="1" applyAlignment="1">
      <alignment horizontal="right"/>
    </xf>
    <xf numFmtId="3" fontId="16" fillId="2" borderId="2" xfId="1" applyNumberFormat="1" applyFont="1" applyFill="1" applyBorder="1"/>
    <xf numFmtId="0" fontId="1" fillId="0" borderId="2" xfId="1" applyFont="1" applyBorder="1" applyAlignment="1" applyProtection="1">
      <alignment horizontal="center"/>
      <protection locked="0"/>
    </xf>
    <xf numFmtId="0" fontId="2" fillId="0" borderId="2" xfId="1" applyFont="1" applyBorder="1" applyProtection="1">
      <protection locked="0"/>
    </xf>
    <xf numFmtId="165" fontId="2" fillId="0" borderId="2" xfId="1" applyNumberFormat="1" applyFont="1" applyBorder="1" applyAlignment="1" applyProtection="1">
      <alignment horizontal="right"/>
      <protection locked="0"/>
    </xf>
    <xf numFmtId="3" fontId="1" fillId="0" borderId="1" xfId="1" applyNumberFormat="1" applyFont="1" applyBorder="1" applyAlignment="1">
      <alignment horizontal="center"/>
    </xf>
    <xf numFmtId="0" fontId="3" fillId="0" borderId="11" xfId="1" applyFont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 applyProtection="1">
      <alignment horizontal="center"/>
    </xf>
    <xf numFmtId="49" fontId="1" fillId="0" borderId="4" xfId="1" applyNumberFormat="1" applyFont="1" applyBorder="1" applyProtection="1"/>
    <xf numFmtId="49" fontId="1" fillId="0" borderId="4" xfId="1" applyNumberFormat="1" applyFont="1" applyBorder="1" applyAlignment="1" applyProtection="1">
      <alignment horizontal="center"/>
    </xf>
    <xf numFmtId="1" fontId="2" fillId="0" borderId="6" xfId="1" applyNumberFormat="1" applyFont="1" applyBorder="1" applyAlignment="1">
      <alignment horizontal="center"/>
    </xf>
    <xf numFmtId="0" fontId="2" fillId="0" borderId="6" xfId="1" quotePrefix="1" applyFont="1" applyBorder="1" applyAlignment="1" applyProtection="1">
      <alignment horizontal="center"/>
    </xf>
    <xf numFmtId="0" fontId="2" fillId="0" borderId="6" xfId="1" applyFont="1" applyBorder="1" applyAlignment="1">
      <alignment horizontal="left"/>
    </xf>
    <xf numFmtId="0" fontId="2" fillId="0" borderId="6" xfId="1" applyFont="1" applyBorder="1" applyAlignment="1">
      <alignment horizontal="center"/>
    </xf>
    <xf numFmtId="3" fontId="2" fillId="0" borderId="31" xfId="1" applyNumberFormat="1" applyFont="1" applyBorder="1"/>
    <xf numFmtId="3" fontId="2" fillId="0" borderId="32" xfId="1" applyNumberFormat="1" applyFont="1" applyBorder="1"/>
    <xf numFmtId="3" fontId="2" fillId="0" borderId="7" xfId="1" applyNumberFormat="1" applyFont="1" applyBorder="1" applyAlignment="1">
      <alignment horizontal="right" vertical="top" wrapText="1"/>
    </xf>
    <xf numFmtId="0" fontId="2" fillId="0" borderId="32" xfId="1" applyFont="1" applyBorder="1"/>
    <xf numFmtId="0" fontId="2" fillId="0" borderId="32" xfId="1" applyFont="1" applyBorder="1" applyAlignment="1">
      <alignment vertical="top" wrapText="1"/>
    </xf>
    <xf numFmtId="0" fontId="3" fillId="0" borderId="32" xfId="1" applyFont="1" applyBorder="1"/>
    <xf numFmtId="0" fontId="17" fillId="0" borderId="32" xfId="1" applyFont="1" applyBorder="1" applyAlignment="1">
      <alignment vertical="top"/>
    </xf>
    <xf numFmtId="0" fontId="2" fillId="0" borderId="7" xfId="1" applyFont="1" applyBorder="1" applyAlignment="1">
      <alignment horizontal="right" vertical="top" wrapText="1"/>
    </xf>
    <xf numFmtId="3" fontId="2" fillId="0" borderId="33" xfId="1" applyNumberFormat="1" applyFont="1" applyBorder="1"/>
    <xf numFmtId="3" fontId="2" fillId="0" borderId="34" xfId="1" applyNumberFormat="1" applyFont="1" applyBorder="1"/>
    <xf numFmtId="3" fontId="2" fillId="0" borderId="3" xfId="1" applyNumberFormat="1" applyFont="1" applyBorder="1" applyAlignment="1">
      <alignment horizontal="right" vertical="top" wrapText="1"/>
    </xf>
    <xf numFmtId="0" fontId="2" fillId="0" borderId="34" xfId="1" applyFont="1" applyBorder="1"/>
    <xf numFmtId="0" fontId="2" fillId="0" borderId="34" xfId="1" applyFont="1" applyBorder="1" applyAlignment="1">
      <alignment vertical="top" wrapText="1"/>
    </xf>
    <xf numFmtId="0" fontId="3" fillId="0" borderId="34" xfId="1" applyFont="1" applyBorder="1"/>
    <xf numFmtId="0" fontId="17" fillId="0" borderId="34" xfId="1" applyFont="1" applyBorder="1" applyAlignment="1">
      <alignment vertical="top"/>
    </xf>
    <xf numFmtId="0" fontId="2" fillId="0" borderId="3" xfId="1" applyFont="1" applyBorder="1" applyAlignment="1">
      <alignment horizontal="right" vertical="top" wrapText="1"/>
    </xf>
    <xf numFmtId="3" fontId="2" fillId="0" borderId="35" xfId="1" applyNumberFormat="1" applyFont="1" applyBorder="1"/>
    <xf numFmtId="3" fontId="2" fillId="0" borderId="36" xfId="1" applyNumberFormat="1" applyFont="1" applyBorder="1"/>
    <xf numFmtId="3" fontId="2" fillId="0" borderId="2" xfId="1" applyNumberFormat="1" applyFont="1" applyBorder="1" applyAlignment="1">
      <alignment horizontal="right" vertical="top" wrapText="1"/>
    </xf>
    <xf numFmtId="0" fontId="2" fillId="0" borderId="36" xfId="1" applyFont="1" applyBorder="1"/>
    <xf numFmtId="0" fontId="2" fillId="0" borderId="36" xfId="1" applyFont="1" applyBorder="1" applyAlignment="1">
      <alignment vertical="top" wrapText="1"/>
    </xf>
    <xf numFmtId="0" fontId="3" fillId="0" borderId="36" xfId="1" applyFont="1" applyBorder="1"/>
    <xf numFmtId="0" fontId="17" fillId="0" borderId="36" xfId="1" applyFont="1" applyBorder="1" applyAlignment="1">
      <alignment vertical="top"/>
    </xf>
    <xf numFmtId="0" fontId="2" fillId="0" borderId="2" xfId="1" applyFont="1" applyBorder="1" applyAlignment="1">
      <alignment horizontal="right" vertical="top" wrapText="1"/>
    </xf>
    <xf numFmtId="0" fontId="2" fillId="0" borderId="17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2" fillId="0" borderId="19" xfId="1" applyFont="1" applyBorder="1"/>
    <xf numFmtId="0" fontId="2" fillId="0" borderId="14" xfId="1" applyFont="1" applyBorder="1"/>
    <xf numFmtId="0" fontId="2" fillId="0" borderId="16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13" xfId="1" applyFont="1" applyBorder="1"/>
    <xf numFmtId="0" fontId="2" fillId="0" borderId="15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8" xfId="1" applyFont="1" applyBorder="1"/>
    <xf numFmtId="0" fontId="2" fillId="0" borderId="12" xfId="1" applyFont="1" applyBorder="1"/>
    <xf numFmtId="3" fontId="2" fillId="0" borderId="0" xfId="1" applyNumberFormat="1" applyFont="1"/>
    <xf numFmtId="49" fontId="2" fillId="0" borderId="0" xfId="1" applyNumberFormat="1" applyFont="1"/>
    <xf numFmtId="3" fontId="18" fillId="0" borderId="0" xfId="1" applyNumberFormat="1" applyFont="1"/>
    <xf numFmtId="3" fontId="18" fillId="0" borderId="19" xfId="1" applyNumberFormat="1" applyFont="1" applyBorder="1"/>
    <xf numFmtId="3" fontId="18" fillId="0" borderId="37" xfId="1" applyNumberFormat="1" applyFont="1" applyBorder="1"/>
    <xf numFmtId="3" fontId="18" fillId="0" borderId="32" xfId="1" applyNumberFormat="1" applyFont="1" applyBorder="1"/>
    <xf numFmtId="3" fontId="18" fillId="0" borderId="34" xfId="1" applyNumberFormat="1" applyFont="1" applyBorder="1"/>
    <xf numFmtId="3" fontId="19" fillId="0" borderId="0" xfId="1" applyNumberFormat="1" applyFont="1"/>
    <xf numFmtId="0" fontId="17" fillId="0" borderId="0" xfId="1" applyFont="1"/>
    <xf numFmtId="3" fontId="20" fillId="0" borderId="0" xfId="1" applyNumberFormat="1" applyFont="1"/>
    <xf numFmtId="0" fontId="21" fillId="0" borderId="0" xfId="1" applyFont="1"/>
    <xf numFmtId="0" fontId="15" fillId="0" borderId="0" xfId="1" applyFont="1" applyBorder="1"/>
    <xf numFmtId="3" fontId="15" fillId="0" borderId="0" xfId="1" applyNumberFormat="1" applyFont="1" applyBorder="1"/>
    <xf numFmtId="3" fontId="18" fillId="2" borderId="1" xfId="1" applyNumberFormat="1" applyFont="1" applyFill="1" applyBorder="1"/>
    <xf numFmtId="3" fontId="18" fillId="0" borderId="1" xfId="1" applyNumberFormat="1" applyFont="1" applyBorder="1"/>
    <xf numFmtId="0" fontId="18" fillId="0" borderId="37" xfId="1" applyFont="1" applyBorder="1"/>
    <xf numFmtId="49" fontId="18" fillId="0" borderId="1" xfId="1" applyNumberFormat="1" applyFont="1" applyBorder="1"/>
    <xf numFmtId="3" fontId="18" fillId="2" borderId="7" xfId="1" applyNumberFormat="1" applyFont="1" applyFill="1" applyBorder="1"/>
    <xf numFmtId="3" fontId="18" fillId="0" borderId="7" xfId="1" applyNumberFormat="1" applyFont="1" applyBorder="1"/>
    <xf numFmtId="0" fontId="2" fillId="0" borderId="31" xfId="1" applyFont="1" applyBorder="1"/>
    <xf numFmtId="0" fontId="2" fillId="0" borderId="38" xfId="1" applyFont="1" applyBorder="1"/>
    <xf numFmtId="0" fontId="2" fillId="0" borderId="7" xfId="1" applyFont="1" applyBorder="1" applyAlignment="1">
      <alignment horizontal="center"/>
    </xf>
    <xf numFmtId="3" fontId="18" fillId="2" borderId="3" xfId="1" applyNumberFormat="1" applyFont="1" applyFill="1" applyBorder="1"/>
    <xf numFmtId="3" fontId="18" fillId="0" borderId="3" xfId="1" applyNumberFormat="1" applyFont="1" applyBorder="1"/>
    <xf numFmtId="0" fontId="2" fillId="0" borderId="33" xfId="1" applyFont="1" applyBorder="1"/>
    <xf numFmtId="0" fontId="2" fillId="0" borderId="9" xfId="1" applyFont="1" applyBorder="1"/>
    <xf numFmtId="0" fontId="2" fillId="0" borderId="3" xfId="1" applyFont="1" applyBorder="1" applyAlignment="1">
      <alignment horizontal="center"/>
    </xf>
    <xf numFmtId="3" fontId="2" fillId="0" borderId="0" xfId="1" applyNumberFormat="1" applyFont="1" applyBorder="1"/>
    <xf numFmtId="3" fontId="18" fillId="0" borderId="0" xfId="1" applyNumberFormat="1" applyFont="1" applyBorder="1"/>
    <xf numFmtId="3" fontId="19" fillId="0" borderId="0" xfId="1" applyNumberFormat="1" applyFont="1" applyBorder="1"/>
    <xf numFmtId="0" fontId="2" fillId="2" borderId="3" xfId="1" applyFont="1" applyFill="1" applyBorder="1"/>
    <xf numFmtId="0" fontId="2" fillId="2" borderId="2" xfId="1" applyFont="1" applyFill="1" applyBorder="1"/>
    <xf numFmtId="3" fontId="18" fillId="0" borderId="2" xfId="1" applyNumberFormat="1" applyFont="1" applyBorder="1"/>
    <xf numFmtId="3" fontId="18" fillId="2" borderId="2" xfId="1" applyNumberFormat="1" applyFont="1" applyFill="1" applyBorder="1"/>
    <xf numFmtId="0" fontId="2" fillId="0" borderId="35" xfId="1" applyFont="1" applyBorder="1"/>
    <xf numFmtId="0" fontId="2" fillId="0" borderId="8" xfId="1" applyFont="1" applyBorder="1"/>
    <xf numFmtId="0" fontId="2" fillId="0" borderId="2" xfId="1" applyFont="1" applyBorder="1" applyAlignment="1">
      <alignment horizontal="center"/>
    </xf>
    <xf numFmtId="0" fontId="18" fillId="0" borderId="0" xfId="1" applyFont="1" applyBorder="1"/>
    <xf numFmtId="0" fontId="19" fillId="0" borderId="0" xfId="1" applyFont="1" applyBorder="1"/>
    <xf numFmtId="0" fontId="2" fillId="0" borderId="17" xfId="1" applyFont="1" applyBorder="1"/>
    <xf numFmtId="0" fontId="2" fillId="0" borderId="15" xfId="1" applyFont="1" applyBorder="1"/>
    <xf numFmtId="49" fontId="2" fillId="0" borderId="6" xfId="1" applyNumberFormat="1" applyFont="1" applyBorder="1"/>
    <xf numFmtId="3" fontId="20" fillId="0" borderId="0" xfId="1" applyNumberFormat="1" applyFont="1" applyBorder="1"/>
    <xf numFmtId="3" fontId="15" fillId="0" borderId="0" xfId="1" applyNumberFormat="1" applyFont="1"/>
    <xf numFmtId="0" fontId="18" fillId="0" borderId="0" xfId="1" applyFont="1"/>
    <xf numFmtId="49" fontId="18" fillId="0" borderId="0" xfId="1" applyNumberFormat="1" applyFont="1"/>
    <xf numFmtId="1" fontId="18" fillId="0" borderId="0" xfId="1" applyNumberFormat="1" applyFont="1" applyAlignment="1">
      <alignment horizontal="center"/>
    </xf>
    <xf numFmtId="3" fontId="18" fillId="0" borderId="39" xfId="1" applyNumberFormat="1" applyFont="1" applyBorder="1"/>
    <xf numFmtId="3" fontId="22" fillId="0" borderId="0" xfId="1" applyNumberFormat="1" applyFont="1"/>
    <xf numFmtId="4" fontId="2" fillId="0" borderId="0" xfId="1" applyNumberFormat="1" applyFont="1"/>
    <xf numFmtId="49" fontId="21" fillId="0" borderId="0" xfId="1" applyNumberFormat="1" applyFont="1"/>
    <xf numFmtId="3" fontId="18" fillId="0" borderId="1" xfId="1" applyNumberFormat="1" applyFont="1" applyBorder="1" applyAlignment="1">
      <alignment horizontal="right"/>
    </xf>
    <xf numFmtId="3" fontId="1" fillId="0" borderId="1" xfId="1" applyNumberFormat="1" applyFont="1" applyBorder="1"/>
    <xf numFmtId="0" fontId="1" fillId="0" borderId="1" xfId="1" applyFont="1" applyBorder="1"/>
    <xf numFmtId="0" fontId="18" fillId="0" borderId="1" xfId="1" applyFont="1" applyBorder="1"/>
    <xf numFmtId="164" fontId="18" fillId="0" borderId="1" xfId="1" applyNumberFormat="1" applyFont="1" applyBorder="1" applyAlignment="1">
      <alignment horizontal="right"/>
    </xf>
    <xf numFmtId="3" fontId="18" fillId="0" borderId="7" xfId="1" applyNumberFormat="1" applyFont="1" applyBorder="1" applyAlignment="1">
      <alignment horizontal="right"/>
    </xf>
    <xf numFmtId="3" fontId="1" fillId="0" borderId="3" xfId="1" applyNumberFormat="1" applyFont="1" applyBorder="1"/>
    <xf numFmtId="0" fontId="1" fillId="0" borderId="3" xfId="1" applyFont="1" applyBorder="1"/>
    <xf numFmtId="0" fontId="18" fillId="0" borderId="7" xfId="1" applyFont="1" applyBorder="1"/>
    <xf numFmtId="164" fontId="18" fillId="0" borderId="7" xfId="1" applyNumberFormat="1" applyFont="1" applyBorder="1" applyAlignment="1">
      <alignment horizontal="right"/>
    </xf>
    <xf numFmtId="3" fontId="18" fillId="0" borderId="3" xfId="1" applyNumberFormat="1" applyFont="1" applyBorder="1" applyAlignment="1">
      <alignment horizontal="right"/>
    </xf>
    <xf numFmtId="0" fontId="18" fillId="0" borderId="3" xfId="1" applyFont="1" applyBorder="1"/>
    <xf numFmtId="164" fontId="18" fillId="0" borderId="3" xfId="1" applyNumberFormat="1" applyFont="1" applyBorder="1" applyAlignment="1">
      <alignment horizontal="right"/>
    </xf>
    <xf numFmtId="3" fontId="18" fillId="0" borderId="2" xfId="1" applyNumberFormat="1" applyFont="1" applyBorder="1" applyAlignment="1">
      <alignment horizontal="right"/>
    </xf>
    <xf numFmtId="3" fontId="1" fillId="0" borderId="2" xfId="1" applyNumberFormat="1" applyFont="1" applyBorder="1"/>
    <xf numFmtId="0" fontId="1" fillId="0" borderId="2" xfId="1" applyFont="1" applyBorder="1"/>
    <xf numFmtId="0" fontId="18" fillId="0" borderId="2" xfId="1" applyFont="1" applyBorder="1"/>
    <xf numFmtId="164" fontId="18" fillId="0" borderId="2" xfId="1" applyNumberFormat="1" applyFont="1" applyBorder="1" applyAlignment="1">
      <alignment horizontal="right"/>
    </xf>
    <xf numFmtId="1" fontId="2" fillId="0" borderId="0" xfId="1" applyNumberFormat="1" applyFont="1"/>
    <xf numFmtId="0" fontId="10" fillId="0" borderId="0" xfId="1" quotePrefix="1" applyFont="1" applyBorder="1"/>
    <xf numFmtId="1" fontId="2" fillId="0" borderId="12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1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 textRotation="90"/>
    </xf>
    <xf numFmtId="1" fontId="1" fillId="0" borderId="4" xfId="0" applyNumberFormat="1" applyFont="1" applyBorder="1" applyAlignment="1">
      <alignment horizontal="center" textRotation="90"/>
    </xf>
    <xf numFmtId="1" fontId="1" fillId="0" borderId="11" xfId="0" applyNumberFormat="1" applyFont="1" applyBorder="1" applyAlignment="1">
      <alignment horizontal="center" textRotation="90"/>
    </xf>
    <xf numFmtId="1" fontId="2" fillId="0" borderId="18" xfId="1" applyNumberFormat="1" applyFont="1" applyBorder="1" applyAlignment="1">
      <alignment horizontal="center"/>
    </xf>
    <xf numFmtId="1" fontId="2" fillId="0" borderId="15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3" fontId="2" fillId="0" borderId="19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3" fontId="2" fillId="0" borderId="14" xfId="1" applyNumberFormat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" fontId="2" fillId="0" borderId="6" xfId="1" applyNumberFormat="1" applyFont="1" applyBorder="1" applyAlignment="1">
      <alignment horizontal="center"/>
    </xf>
    <xf numFmtId="1" fontId="1" fillId="0" borderId="6" xfId="1" applyNumberFormat="1" applyFont="1" applyBorder="1" applyAlignment="1">
      <alignment horizontal="center" textRotation="90"/>
    </xf>
    <xf numFmtId="1" fontId="1" fillId="0" borderId="4" xfId="1" applyNumberFormat="1" applyFont="1" applyBorder="1" applyAlignment="1">
      <alignment horizontal="center" textRotation="90"/>
    </xf>
    <xf numFmtId="1" fontId="1" fillId="0" borderId="11" xfId="1" applyNumberFormat="1" applyFont="1" applyBorder="1" applyAlignment="1">
      <alignment horizontal="center" textRotation="90"/>
    </xf>
    <xf numFmtId="3" fontId="2" fillId="0" borderId="28" xfId="1" applyNumberFormat="1" applyFont="1" applyBorder="1" applyAlignment="1">
      <alignment horizontal="center"/>
    </xf>
    <xf numFmtId="3" fontId="2" fillId="0" borderId="29" xfId="1" applyNumberFormat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3" fontId="2" fillId="0" borderId="15" xfId="1" applyNumberFormat="1" applyFont="1" applyBorder="1" applyAlignment="1">
      <alignment horizontal="center"/>
    </xf>
    <xf numFmtId="0" fontId="1" fillId="0" borderId="6" xfId="1" applyFont="1" applyBorder="1" applyAlignment="1">
      <alignment horizontal="center" textRotation="90"/>
    </xf>
    <xf numFmtId="0" fontId="1" fillId="0" borderId="4" xfId="1" applyFont="1" applyBorder="1" applyAlignment="1">
      <alignment horizontal="center" textRotation="90"/>
    </xf>
    <xf numFmtId="0" fontId="1" fillId="0" borderId="11" xfId="1" applyFont="1" applyBorder="1" applyAlignment="1">
      <alignment horizontal="center" textRotation="9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32"/>
  <sheetViews>
    <sheetView showGridLines="0" showZeros="0" tabSelected="1" zoomScaleNormal="100" workbookViewId="0"/>
  </sheetViews>
  <sheetFormatPr baseColWidth="10" defaultRowHeight="15" x14ac:dyDescent="0.2"/>
  <cols>
    <col min="1" max="1" width="6" style="10" bestFit="1" customWidth="1"/>
    <col min="2" max="2" width="16.28515625" style="10" customWidth="1"/>
    <col min="3" max="3" width="3.85546875" style="10" customWidth="1"/>
    <col min="4" max="4" width="3.28515625" style="10" customWidth="1"/>
    <col min="5" max="14" width="9.7109375" style="10" customWidth="1"/>
    <col min="15" max="15" width="3.28515625" style="10" customWidth="1"/>
    <col min="16" max="23" width="9.7109375" style="10" customWidth="1"/>
    <col min="24" max="24" width="8.140625" style="10" bestFit="1" customWidth="1"/>
    <col min="25" max="16384" width="11.42578125" style="10"/>
  </cols>
  <sheetData>
    <row r="2" spans="1:24" ht="15.75" customHeight="1" x14ac:dyDescent="0.25">
      <c r="A2" s="37" t="s">
        <v>7</v>
      </c>
      <c r="B2" s="38" t="s">
        <v>8</v>
      </c>
      <c r="C2" s="42" t="s">
        <v>3</v>
      </c>
      <c r="D2" s="357" t="s">
        <v>0</v>
      </c>
      <c r="E2" s="360">
        <v>10004</v>
      </c>
      <c r="F2" s="356"/>
      <c r="G2" s="355">
        <v>1900</v>
      </c>
      <c r="H2" s="356"/>
      <c r="I2" s="355">
        <v>1920</v>
      </c>
      <c r="J2" s="356"/>
      <c r="K2" s="355">
        <v>20007</v>
      </c>
      <c r="L2" s="356"/>
      <c r="M2" s="355" t="s">
        <v>1</v>
      </c>
      <c r="N2" s="356"/>
      <c r="O2" s="364" t="s">
        <v>0</v>
      </c>
      <c r="P2" s="355" t="s">
        <v>2</v>
      </c>
      <c r="Q2" s="356"/>
      <c r="R2" s="355">
        <v>3000</v>
      </c>
      <c r="S2" s="356"/>
      <c r="T2" s="355">
        <v>4300</v>
      </c>
      <c r="U2" s="356"/>
      <c r="V2" s="355">
        <v>6900</v>
      </c>
      <c r="W2" s="356"/>
      <c r="X2" s="18"/>
    </row>
    <row r="3" spans="1:24" ht="15.75" x14ac:dyDescent="0.25">
      <c r="A3" s="29"/>
      <c r="B3" s="39"/>
      <c r="C3" s="11" t="s">
        <v>9</v>
      </c>
      <c r="D3" s="358"/>
      <c r="E3" s="361" t="s">
        <v>12</v>
      </c>
      <c r="F3" s="362"/>
      <c r="G3" s="363" t="s">
        <v>4</v>
      </c>
      <c r="H3" s="362"/>
      <c r="I3" s="363" t="s">
        <v>17</v>
      </c>
      <c r="J3" s="362"/>
      <c r="K3" s="363" t="s">
        <v>13</v>
      </c>
      <c r="L3" s="362"/>
      <c r="M3" s="363" t="s">
        <v>5</v>
      </c>
      <c r="N3" s="362"/>
      <c r="O3" s="365"/>
      <c r="P3" s="363" t="s">
        <v>5</v>
      </c>
      <c r="Q3" s="362"/>
      <c r="R3" s="363" t="s">
        <v>14</v>
      </c>
      <c r="S3" s="362"/>
      <c r="T3" s="363" t="s">
        <v>6</v>
      </c>
      <c r="U3" s="362"/>
      <c r="V3" s="363" t="s">
        <v>15</v>
      </c>
      <c r="W3" s="362"/>
      <c r="X3" s="19"/>
    </row>
    <row r="4" spans="1:24" ht="15.75" x14ac:dyDescent="0.25">
      <c r="A4" s="36"/>
      <c r="B4" s="40"/>
      <c r="C4" s="36"/>
      <c r="D4" s="359"/>
      <c r="E4" s="3" t="s">
        <v>10</v>
      </c>
      <c r="F4" s="3" t="s">
        <v>11</v>
      </c>
      <c r="G4" s="3" t="s">
        <v>10</v>
      </c>
      <c r="H4" s="3" t="s">
        <v>11</v>
      </c>
      <c r="I4" s="3" t="s">
        <v>10</v>
      </c>
      <c r="J4" s="3" t="s">
        <v>11</v>
      </c>
      <c r="K4" s="3" t="s">
        <v>10</v>
      </c>
      <c r="L4" s="3" t="s">
        <v>11</v>
      </c>
      <c r="M4" s="3" t="s">
        <v>10</v>
      </c>
      <c r="N4" s="3" t="s">
        <v>11</v>
      </c>
      <c r="O4" s="366"/>
      <c r="P4" s="3" t="s">
        <v>10</v>
      </c>
      <c r="Q4" s="3" t="s">
        <v>11</v>
      </c>
      <c r="R4" s="3" t="s">
        <v>10</v>
      </c>
      <c r="S4" s="3" t="s">
        <v>11</v>
      </c>
      <c r="T4" s="3" t="s">
        <v>10</v>
      </c>
      <c r="U4" s="3" t="s">
        <v>11</v>
      </c>
      <c r="V4" s="3" t="s">
        <v>10</v>
      </c>
      <c r="W4" s="3" t="s">
        <v>11</v>
      </c>
      <c r="X4" s="11" t="s">
        <v>16</v>
      </c>
    </row>
    <row r="5" spans="1:24" ht="15.75" x14ac:dyDescent="0.25">
      <c r="A5" s="34"/>
      <c r="B5" s="35"/>
      <c r="C5" s="41"/>
      <c r="D5" s="4">
        <v>1</v>
      </c>
      <c r="E5" s="5"/>
      <c r="F5" s="23"/>
      <c r="G5" s="5"/>
      <c r="H5" s="23"/>
      <c r="I5" s="5"/>
      <c r="J5" s="23"/>
      <c r="K5" s="5"/>
      <c r="L5" s="23"/>
      <c r="M5" s="5"/>
      <c r="N5" s="23"/>
      <c r="O5" s="5">
        <v>1</v>
      </c>
      <c r="P5" s="5"/>
      <c r="Q5" s="23"/>
      <c r="R5" s="5"/>
      <c r="S5" s="23"/>
      <c r="T5" s="5"/>
      <c r="U5" s="23"/>
      <c r="V5" s="5"/>
      <c r="W5" s="26"/>
      <c r="X5" s="20">
        <f t="shared" ref="X5:X15" si="0">E5+G5+I5+K5+M5+P5+R5+T5+V5-W5-U5-S5-Q5-N5-L5-J5-H5-F5</f>
        <v>0</v>
      </c>
    </row>
    <row r="6" spans="1:24" ht="15.75" x14ac:dyDescent="0.25">
      <c r="A6" s="6"/>
      <c r="B6" s="7"/>
      <c r="C6" s="8"/>
      <c r="D6" s="8">
        <v>2</v>
      </c>
      <c r="E6" s="9"/>
      <c r="F6" s="24"/>
      <c r="G6" s="9"/>
      <c r="H6" s="24"/>
      <c r="I6" s="9"/>
      <c r="J6" s="24"/>
      <c r="K6" s="9"/>
      <c r="L6" s="24"/>
      <c r="M6" s="9"/>
      <c r="N6" s="24"/>
      <c r="O6" s="9">
        <v>2</v>
      </c>
      <c r="P6" s="9"/>
      <c r="Q6" s="24"/>
      <c r="R6" s="9"/>
      <c r="S6" s="24"/>
      <c r="T6" s="9"/>
      <c r="U6" s="24"/>
      <c r="V6" s="9"/>
      <c r="W6" s="27"/>
      <c r="X6" s="21">
        <f t="shared" si="0"/>
        <v>0</v>
      </c>
    </row>
    <row r="7" spans="1:24" ht="15.75" x14ac:dyDescent="0.25">
      <c r="A7" s="6"/>
      <c r="B7" s="7"/>
      <c r="C7" s="8"/>
      <c r="D7" s="8">
        <v>3</v>
      </c>
      <c r="E7" s="9"/>
      <c r="F7" s="24"/>
      <c r="G7" s="9"/>
      <c r="H7" s="24"/>
      <c r="I7" s="9"/>
      <c r="J7" s="24"/>
      <c r="K7" s="9"/>
      <c r="L7" s="24"/>
      <c r="M7" s="9"/>
      <c r="N7" s="24"/>
      <c r="O7" s="9">
        <v>3</v>
      </c>
      <c r="P7" s="9"/>
      <c r="Q7" s="24"/>
      <c r="R7" s="9"/>
      <c r="S7" s="24"/>
      <c r="T7" s="9"/>
      <c r="U7" s="24"/>
      <c r="V7" s="9"/>
      <c r="W7" s="27"/>
      <c r="X7" s="21">
        <f t="shared" si="0"/>
        <v>0</v>
      </c>
    </row>
    <row r="8" spans="1:24" ht="15.75" x14ac:dyDescent="0.25">
      <c r="A8" s="6"/>
      <c r="B8" s="7"/>
      <c r="C8" s="8"/>
      <c r="D8" s="8">
        <v>4</v>
      </c>
      <c r="E8" s="9"/>
      <c r="F8" s="24"/>
      <c r="G8" s="9"/>
      <c r="H8" s="24"/>
      <c r="I8" s="9"/>
      <c r="J8" s="24"/>
      <c r="K8" s="9"/>
      <c r="L8" s="24"/>
      <c r="M8" s="9"/>
      <c r="N8" s="24"/>
      <c r="O8" s="9">
        <v>4</v>
      </c>
      <c r="P8" s="9"/>
      <c r="Q8" s="24"/>
      <c r="R8" s="9"/>
      <c r="S8" s="24"/>
      <c r="T8" s="9"/>
      <c r="U8" s="24"/>
      <c r="V8" s="9"/>
      <c r="W8" s="27"/>
      <c r="X8" s="21"/>
    </row>
    <row r="9" spans="1:24" ht="15.75" x14ac:dyDescent="0.25">
      <c r="A9" s="6"/>
      <c r="B9" s="7"/>
      <c r="C9" s="8"/>
      <c r="D9" s="8">
        <v>5</v>
      </c>
      <c r="E9" s="9"/>
      <c r="F9" s="24"/>
      <c r="G9" s="9"/>
      <c r="H9" s="24"/>
      <c r="I9" s="9"/>
      <c r="J9" s="24"/>
      <c r="K9" s="9"/>
      <c r="L9" s="24"/>
      <c r="M9" s="9"/>
      <c r="N9" s="24"/>
      <c r="O9" s="9">
        <v>5</v>
      </c>
      <c r="P9" s="9"/>
      <c r="Q9" s="24"/>
      <c r="R9" s="9"/>
      <c r="S9" s="24"/>
      <c r="T9" s="9"/>
      <c r="U9" s="24"/>
      <c r="V9" s="9"/>
      <c r="W9" s="27"/>
      <c r="X9" s="21"/>
    </row>
    <row r="10" spans="1:24" ht="15.75" x14ac:dyDescent="0.25">
      <c r="A10" s="6"/>
      <c r="B10" s="7"/>
      <c r="C10" s="8"/>
      <c r="D10" s="8">
        <v>6</v>
      </c>
      <c r="E10" s="9"/>
      <c r="F10" s="24"/>
      <c r="G10" s="9"/>
      <c r="H10" s="24"/>
      <c r="I10" s="9"/>
      <c r="J10" s="24"/>
      <c r="K10" s="9"/>
      <c r="L10" s="24"/>
      <c r="M10" s="9"/>
      <c r="N10" s="24"/>
      <c r="O10" s="9">
        <v>6</v>
      </c>
      <c r="P10" s="9"/>
      <c r="Q10" s="24"/>
      <c r="R10" s="9"/>
      <c r="S10" s="24"/>
      <c r="T10" s="9"/>
      <c r="U10" s="24"/>
      <c r="V10" s="9"/>
      <c r="W10" s="27"/>
      <c r="X10" s="21">
        <f t="shared" si="0"/>
        <v>0</v>
      </c>
    </row>
    <row r="11" spans="1:24" ht="15.75" x14ac:dyDescent="0.25">
      <c r="A11" s="6"/>
      <c r="B11" s="7"/>
      <c r="C11" s="8"/>
      <c r="D11" s="8">
        <v>7</v>
      </c>
      <c r="E11" s="9"/>
      <c r="F11" s="24"/>
      <c r="G11" s="9"/>
      <c r="H11" s="24"/>
      <c r="I11" s="9"/>
      <c r="J11" s="24"/>
      <c r="K11" s="9"/>
      <c r="L11" s="24"/>
      <c r="M11" s="9"/>
      <c r="N11" s="24"/>
      <c r="O11" s="9">
        <v>7</v>
      </c>
      <c r="P11" s="9"/>
      <c r="Q11" s="24"/>
      <c r="R11" s="9"/>
      <c r="S11" s="24"/>
      <c r="T11" s="9"/>
      <c r="U11" s="24"/>
      <c r="V11" s="9"/>
      <c r="W11" s="27"/>
      <c r="X11" s="21">
        <f t="shared" si="0"/>
        <v>0</v>
      </c>
    </row>
    <row r="12" spans="1:24" ht="15.75" x14ac:dyDescent="0.25">
      <c r="A12" s="6"/>
      <c r="B12" s="7"/>
      <c r="C12" s="8"/>
      <c r="D12" s="8">
        <v>8</v>
      </c>
      <c r="E12" s="9"/>
      <c r="F12" s="24"/>
      <c r="G12" s="9"/>
      <c r="H12" s="24"/>
      <c r="I12" s="9"/>
      <c r="J12" s="24"/>
      <c r="K12" s="9"/>
      <c r="L12" s="24"/>
      <c r="M12" s="9"/>
      <c r="N12" s="24"/>
      <c r="O12" s="9">
        <v>8</v>
      </c>
      <c r="P12" s="9"/>
      <c r="Q12" s="24"/>
      <c r="R12" s="9"/>
      <c r="S12" s="24"/>
      <c r="T12" s="9"/>
      <c r="U12" s="24"/>
      <c r="V12" s="9"/>
      <c r="W12" s="24"/>
      <c r="X12" s="21">
        <f t="shared" si="0"/>
        <v>0</v>
      </c>
    </row>
    <row r="13" spans="1:24" ht="15.75" x14ac:dyDescent="0.25">
      <c r="A13" s="6"/>
      <c r="B13" s="7"/>
      <c r="C13" s="8"/>
      <c r="D13" s="8">
        <v>9</v>
      </c>
      <c r="E13" s="9"/>
      <c r="F13" s="24"/>
      <c r="G13" s="9"/>
      <c r="H13" s="24"/>
      <c r="I13" s="9"/>
      <c r="J13" s="24"/>
      <c r="K13" s="9"/>
      <c r="L13" s="24"/>
      <c r="M13" s="9"/>
      <c r="N13" s="24"/>
      <c r="O13" s="9">
        <v>9</v>
      </c>
      <c r="P13" s="9"/>
      <c r="Q13" s="24"/>
      <c r="R13" s="9"/>
      <c r="S13" s="24"/>
      <c r="T13" s="9"/>
      <c r="U13" s="24"/>
      <c r="V13" s="9"/>
      <c r="W13" s="24"/>
      <c r="X13" s="21">
        <f t="shared" si="0"/>
        <v>0</v>
      </c>
    </row>
    <row r="14" spans="1:24" ht="15.75" x14ac:dyDescent="0.25">
      <c r="A14" s="6"/>
      <c r="B14" s="7"/>
      <c r="C14" s="8"/>
      <c r="D14" s="8">
        <v>10</v>
      </c>
      <c r="E14" s="9"/>
      <c r="F14" s="24"/>
      <c r="G14" s="9"/>
      <c r="H14" s="24"/>
      <c r="I14" s="9"/>
      <c r="J14" s="24"/>
      <c r="K14" s="9"/>
      <c r="L14" s="24"/>
      <c r="M14" s="9"/>
      <c r="N14" s="24"/>
      <c r="O14" s="9">
        <v>10</v>
      </c>
      <c r="P14" s="9"/>
      <c r="Q14" s="24"/>
      <c r="R14" s="9"/>
      <c r="S14" s="24"/>
      <c r="T14" s="9"/>
      <c r="U14" s="24"/>
      <c r="V14" s="9"/>
      <c r="W14" s="24"/>
      <c r="X14" s="21">
        <f t="shared" si="0"/>
        <v>0</v>
      </c>
    </row>
    <row r="15" spans="1:24" ht="15.75" x14ac:dyDescent="0.25">
      <c r="A15" s="12"/>
      <c r="B15" s="13"/>
      <c r="C15" s="14"/>
      <c r="D15" s="14">
        <v>11</v>
      </c>
      <c r="E15" s="15"/>
      <c r="F15" s="25"/>
      <c r="G15" s="15"/>
      <c r="H15" s="25"/>
      <c r="I15" s="15"/>
      <c r="J15" s="25"/>
      <c r="K15" s="15"/>
      <c r="L15" s="25"/>
      <c r="M15" s="15"/>
      <c r="N15" s="25"/>
      <c r="O15" s="15">
        <v>11</v>
      </c>
      <c r="P15" s="15"/>
      <c r="Q15" s="25"/>
      <c r="R15" s="15"/>
      <c r="S15" s="25"/>
      <c r="T15" s="15"/>
      <c r="U15" s="25"/>
      <c r="V15" s="15"/>
      <c r="W15" s="25"/>
      <c r="X15" s="22">
        <f t="shared" si="0"/>
        <v>0</v>
      </c>
    </row>
    <row r="16" spans="1:24" s="30" customFormat="1" ht="20.25" x14ac:dyDescent="0.3">
      <c r="A16" s="1"/>
      <c r="B16" s="2"/>
      <c r="C16" s="2"/>
      <c r="D16" s="16">
        <v>12</v>
      </c>
      <c r="E16" s="31">
        <f>SUM(E5:E15)</f>
        <v>0</v>
      </c>
      <c r="F16" s="32">
        <f t="shared" ref="F16:Q16" si="1">SUM(F5:F15)</f>
        <v>0</v>
      </c>
      <c r="G16" s="31">
        <f t="shared" si="1"/>
        <v>0</v>
      </c>
      <c r="H16" s="32">
        <f t="shared" si="1"/>
        <v>0</v>
      </c>
      <c r="I16" s="31">
        <f t="shared" si="1"/>
        <v>0</v>
      </c>
      <c r="J16" s="32">
        <f t="shared" si="1"/>
        <v>0</v>
      </c>
      <c r="K16" s="31">
        <f t="shared" si="1"/>
        <v>0</v>
      </c>
      <c r="L16" s="32">
        <f t="shared" si="1"/>
        <v>0</v>
      </c>
      <c r="M16" s="31">
        <f t="shared" si="1"/>
        <v>0</v>
      </c>
      <c r="N16" s="32">
        <f t="shared" si="1"/>
        <v>0</v>
      </c>
      <c r="O16" s="17">
        <v>12</v>
      </c>
      <c r="P16" s="31">
        <f t="shared" si="1"/>
        <v>0</v>
      </c>
      <c r="Q16" s="32">
        <f t="shared" si="1"/>
        <v>0</v>
      </c>
      <c r="R16" s="31">
        <f t="shared" ref="R16:W16" si="2">SUM(R5:R15)</f>
        <v>0</v>
      </c>
      <c r="S16" s="32">
        <f t="shared" si="2"/>
        <v>0</v>
      </c>
      <c r="T16" s="31">
        <f t="shared" si="2"/>
        <v>0</v>
      </c>
      <c r="U16" s="32">
        <f t="shared" si="2"/>
        <v>0</v>
      </c>
      <c r="V16" s="31">
        <f t="shared" si="2"/>
        <v>0</v>
      </c>
      <c r="W16" s="32">
        <f t="shared" si="2"/>
        <v>0</v>
      </c>
      <c r="X16" s="33"/>
    </row>
    <row r="17" s="28" customFormat="1" ht="15.75" x14ac:dyDescent="0.25"/>
    <row r="18" s="28" customFormat="1" ht="15.75" x14ac:dyDescent="0.25"/>
    <row r="19" s="28" customFormat="1" ht="15.75" x14ac:dyDescent="0.25"/>
    <row r="20" s="28" customFormat="1" ht="15.75" x14ac:dyDescent="0.25"/>
    <row r="21" s="28" customFormat="1" ht="15.75" x14ac:dyDescent="0.25"/>
    <row r="22" s="28" customFormat="1" ht="15.75" x14ac:dyDescent="0.25"/>
    <row r="23" s="28" customFormat="1" ht="15.75" x14ac:dyDescent="0.25"/>
    <row r="24" s="28" customFormat="1" ht="15.75" x14ac:dyDescent="0.25"/>
    <row r="25" s="28" customFormat="1" ht="15.75" x14ac:dyDescent="0.25"/>
    <row r="26" s="28" customFormat="1" ht="15.75" x14ac:dyDescent="0.25"/>
    <row r="27" s="28" customFormat="1" ht="15.75" x14ac:dyDescent="0.25"/>
    <row r="28" s="28" customFormat="1" ht="15.75" x14ac:dyDescent="0.25"/>
    <row r="29" s="28" customFormat="1" ht="15.75" x14ac:dyDescent="0.25"/>
    <row r="30" s="28" customFormat="1" ht="15.75" x14ac:dyDescent="0.25"/>
    <row r="31" s="28" customFormat="1" ht="15.75" x14ac:dyDescent="0.25"/>
    <row r="32" s="28" customFormat="1" ht="15.75" x14ac:dyDescent="0.25"/>
  </sheetData>
  <mergeCells count="20">
    <mergeCell ref="T3:U3"/>
    <mergeCell ref="V3:W3"/>
    <mergeCell ref="T2:U2"/>
    <mergeCell ref="V2:W2"/>
    <mergeCell ref="R2:S2"/>
    <mergeCell ref="R3:S3"/>
    <mergeCell ref="M2:N2"/>
    <mergeCell ref="P2:Q2"/>
    <mergeCell ref="D2:D4"/>
    <mergeCell ref="E2:F2"/>
    <mergeCell ref="G2:H2"/>
    <mergeCell ref="I2:J2"/>
    <mergeCell ref="E3:F3"/>
    <mergeCell ref="G3:H3"/>
    <mergeCell ref="I3:J3"/>
    <mergeCell ref="K3:L3"/>
    <mergeCell ref="M3:N3"/>
    <mergeCell ref="P3:Q3"/>
    <mergeCell ref="O2:O4"/>
    <mergeCell ref="K2:L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7.3</oddHeader>
    <oddFooter>&amp;CSide &amp;P av 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2"/>
  <sheetViews>
    <sheetView showGridLines="0" showZeros="0" zoomScaleNormal="100" workbookViewId="0"/>
  </sheetViews>
  <sheetFormatPr baseColWidth="10" defaultRowHeight="15" x14ac:dyDescent="0.2"/>
  <cols>
    <col min="1" max="1" width="5.5703125" style="10" bestFit="1" customWidth="1"/>
    <col min="2" max="2" width="17.42578125" style="10" bestFit="1" customWidth="1"/>
    <col min="3" max="3" width="3.85546875" style="10" bestFit="1" customWidth="1"/>
    <col min="4" max="4" width="4" style="10" bestFit="1" customWidth="1"/>
    <col min="5" max="16" width="9.28515625" style="10" customWidth="1"/>
    <col min="17" max="17" width="3.28515625" style="10" customWidth="1"/>
    <col min="18" max="30" width="9.28515625" style="10" customWidth="1"/>
    <col min="31" max="32" width="9.7109375" style="10" customWidth="1"/>
    <col min="33" max="16384" width="11.42578125" style="10"/>
  </cols>
  <sheetData>
    <row r="2" spans="1:30" ht="15.75" customHeight="1" x14ac:dyDescent="0.25">
      <c r="A2" s="43" t="s">
        <v>7</v>
      </c>
      <c r="B2" s="38" t="s">
        <v>8</v>
      </c>
      <c r="C2" s="42" t="s">
        <v>3</v>
      </c>
      <c r="D2" s="357" t="s">
        <v>0</v>
      </c>
      <c r="E2" s="360">
        <v>1900</v>
      </c>
      <c r="F2" s="356"/>
      <c r="G2" s="355">
        <v>2060</v>
      </c>
      <c r="H2" s="356"/>
      <c r="I2" s="355">
        <v>2380</v>
      </c>
      <c r="J2" s="356"/>
      <c r="K2" s="355">
        <v>20016</v>
      </c>
      <c r="L2" s="356"/>
      <c r="M2" s="355">
        <v>20017</v>
      </c>
      <c r="N2" s="356"/>
      <c r="O2" s="355" t="s">
        <v>1</v>
      </c>
      <c r="P2" s="356"/>
      <c r="Q2" s="364" t="s">
        <v>0</v>
      </c>
      <c r="R2" s="355" t="s">
        <v>2</v>
      </c>
      <c r="S2" s="356"/>
      <c r="T2" s="355">
        <v>3000</v>
      </c>
      <c r="U2" s="356"/>
      <c r="V2" s="355">
        <v>4300</v>
      </c>
      <c r="W2" s="356"/>
      <c r="X2" s="355">
        <v>6300</v>
      </c>
      <c r="Y2" s="356"/>
      <c r="Z2" s="355">
        <v>6340</v>
      </c>
      <c r="AA2" s="356"/>
      <c r="AB2" s="355">
        <v>6900</v>
      </c>
      <c r="AC2" s="356"/>
      <c r="AD2" s="18"/>
    </row>
    <row r="3" spans="1:30" ht="15.75" x14ac:dyDescent="0.25">
      <c r="A3" s="44"/>
      <c r="B3" s="39"/>
      <c r="C3" s="11" t="s">
        <v>9</v>
      </c>
      <c r="D3" s="358"/>
      <c r="E3" s="361" t="s">
        <v>4</v>
      </c>
      <c r="F3" s="362"/>
      <c r="G3" s="363" t="s">
        <v>18</v>
      </c>
      <c r="H3" s="362"/>
      <c r="I3" s="363" t="s">
        <v>19</v>
      </c>
      <c r="J3" s="362"/>
      <c r="K3" s="363" t="s">
        <v>20</v>
      </c>
      <c r="L3" s="362"/>
      <c r="M3" s="363" t="s">
        <v>21</v>
      </c>
      <c r="N3" s="362"/>
      <c r="O3" s="363" t="s">
        <v>5</v>
      </c>
      <c r="P3" s="362"/>
      <c r="Q3" s="365"/>
      <c r="R3" s="363" t="s">
        <v>5</v>
      </c>
      <c r="S3" s="362"/>
      <c r="T3" s="363" t="s">
        <v>22</v>
      </c>
      <c r="U3" s="362"/>
      <c r="V3" s="363" t="s">
        <v>6</v>
      </c>
      <c r="W3" s="362"/>
      <c r="X3" s="363" t="s">
        <v>23</v>
      </c>
      <c r="Y3" s="362"/>
      <c r="Z3" s="363" t="s">
        <v>24</v>
      </c>
      <c r="AA3" s="362"/>
      <c r="AB3" s="363" t="s">
        <v>15</v>
      </c>
      <c r="AC3" s="362"/>
      <c r="AD3" s="19"/>
    </row>
    <row r="4" spans="1:30" ht="15.75" x14ac:dyDescent="0.25">
      <c r="A4" s="40"/>
      <c r="B4" s="40"/>
      <c r="C4" s="36"/>
      <c r="D4" s="359"/>
      <c r="E4" s="3" t="s">
        <v>10</v>
      </c>
      <c r="F4" s="3" t="s">
        <v>11</v>
      </c>
      <c r="G4" s="3" t="s">
        <v>10</v>
      </c>
      <c r="H4" s="3" t="s">
        <v>11</v>
      </c>
      <c r="I4" s="3" t="s">
        <v>10</v>
      </c>
      <c r="J4" s="3" t="s">
        <v>11</v>
      </c>
      <c r="K4" s="3" t="s">
        <v>10</v>
      </c>
      <c r="L4" s="3" t="s">
        <v>11</v>
      </c>
      <c r="M4" s="3" t="s">
        <v>10</v>
      </c>
      <c r="N4" s="3" t="s">
        <v>11</v>
      </c>
      <c r="O4" s="3" t="s">
        <v>10</v>
      </c>
      <c r="P4" s="3" t="s">
        <v>11</v>
      </c>
      <c r="Q4" s="366"/>
      <c r="R4" s="3" t="s">
        <v>10</v>
      </c>
      <c r="S4" s="3" t="s">
        <v>11</v>
      </c>
      <c r="T4" s="3" t="s">
        <v>10</v>
      </c>
      <c r="U4" s="3" t="s">
        <v>11</v>
      </c>
      <c r="V4" s="3" t="s">
        <v>10</v>
      </c>
      <c r="W4" s="3" t="s">
        <v>11</v>
      </c>
      <c r="X4" s="3" t="s">
        <v>10</v>
      </c>
      <c r="Y4" s="3" t="s">
        <v>11</v>
      </c>
      <c r="Z4" s="3" t="s">
        <v>10</v>
      </c>
      <c r="AA4" s="3" t="s">
        <v>11</v>
      </c>
      <c r="AB4" s="3" t="s">
        <v>10</v>
      </c>
      <c r="AC4" s="3" t="s">
        <v>11</v>
      </c>
      <c r="AD4" s="11" t="s">
        <v>16</v>
      </c>
    </row>
    <row r="5" spans="1:30" ht="15.75" x14ac:dyDescent="0.25">
      <c r="A5" s="45"/>
      <c r="B5" s="35"/>
      <c r="C5" s="41"/>
      <c r="D5" s="4">
        <v>1</v>
      </c>
      <c r="E5" s="46"/>
      <c r="F5" s="47"/>
      <c r="G5" s="46"/>
      <c r="H5" s="47"/>
      <c r="I5" s="46"/>
      <c r="J5" s="47"/>
      <c r="K5" s="46"/>
      <c r="L5" s="47"/>
      <c r="M5" s="46"/>
      <c r="N5" s="47"/>
      <c r="O5" s="46"/>
      <c r="P5" s="47"/>
      <c r="Q5" s="5">
        <v>1</v>
      </c>
      <c r="R5" s="46"/>
      <c r="S5" s="47"/>
      <c r="T5" s="46"/>
      <c r="U5" s="47"/>
      <c r="V5" s="46"/>
      <c r="W5" s="47"/>
      <c r="X5" s="46"/>
      <c r="Y5" s="47"/>
      <c r="Z5" s="46"/>
      <c r="AA5" s="47"/>
      <c r="AB5" s="46"/>
      <c r="AC5" s="47"/>
      <c r="AD5" s="46">
        <f t="shared" ref="AD5:AD17" si="0">E5+G5+I5+K5+M5+O5+R5+T5+V5+X5+Z5+AB5-W5-U5-S5-P5-N5-L5-J5-H5-F5-Y5-AA5-AC5</f>
        <v>0</v>
      </c>
    </row>
    <row r="6" spans="1:30" ht="15.75" x14ac:dyDescent="0.25">
      <c r="A6" s="48"/>
      <c r="B6" s="7"/>
      <c r="C6" s="8"/>
      <c r="D6" s="8">
        <v>2</v>
      </c>
      <c r="E6" s="49"/>
      <c r="F6" s="50"/>
      <c r="G6" s="49"/>
      <c r="H6" s="50"/>
      <c r="I6" s="49"/>
      <c r="J6" s="50"/>
      <c r="K6" s="49"/>
      <c r="L6" s="50"/>
      <c r="M6" s="49"/>
      <c r="N6" s="50"/>
      <c r="O6" s="49"/>
      <c r="P6" s="50"/>
      <c r="Q6" s="9">
        <v>2</v>
      </c>
      <c r="R6" s="49"/>
      <c r="S6" s="50"/>
      <c r="T6" s="49"/>
      <c r="U6" s="50"/>
      <c r="V6" s="49"/>
      <c r="W6" s="50"/>
      <c r="X6" s="49"/>
      <c r="Y6" s="50"/>
      <c r="Z6" s="49"/>
      <c r="AA6" s="50"/>
      <c r="AB6" s="49"/>
      <c r="AC6" s="50"/>
      <c r="AD6" s="49">
        <f t="shared" si="0"/>
        <v>0</v>
      </c>
    </row>
    <row r="7" spans="1:30" ht="15.75" x14ac:dyDescent="0.25">
      <c r="A7" s="48"/>
      <c r="B7" s="7"/>
      <c r="C7" s="8"/>
      <c r="D7" s="8">
        <v>3</v>
      </c>
      <c r="E7" s="49"/>
      <c r="F7" s="50"/>
      <c r="G7" s="49"/>
      <c r="H7" s="50"/>
      <c r="I7" s="49"/>
      <c r="J7" s="50"/>
      <c r="K7" s="49"/>
      <c r="L7" s="50"/>
      <c r="M7" s="49"/>
      <c r="N7" s="50"/>
      <c r="O7" s="49"/>
      <c r="P7" s="50"/>
      <c r="Q7" s="9">
        <v>3</v>
      </c>
      <c r="R7" s="49"/>
      <c r="S7" s="50"/>
      <c r="T7" s="49"/>
      <c r="U7" s="50"/>
      <c r="V7" s="49"/>
      <c r="W7" s="50"/>
      <c r="X7" s="49"/>
      <c r="Y7" s="50"/>
      <c r="Z7" s="49"/>
      <c r="AA7" s="50"/>
      <c r="AB7" s="49"/>
      <c r="AC7" s="50"/>
      <c r="AD7" s="49">
        <f t="shared" si="0"/>
        <v>0</v>
      </c>
    </row>
    <row r="8" spans="1:30" ht="15.75" x14ac:dyDescent="0.25">
      <c r="A8" s="48"/>
      <c r="B8" s="7"/>
      <c r="C8" s="8"/>
      <c r="D8" s="8">
        <v>4</v>
      </c>
      <c r="E8" s="49"/>
      <c r="F8" s="50"/>
      <c r="G8" s="49"/>
      <c r="H8" s="50"/>
      <c r="I8" s="49"/>
      <c r="J8" s="50"/>
      <c r="K8" s="49"/>
      <c r="L8" s="50"/>
      <c r="M8" s="49"/>
      <c r="N8" s="50"/>
      <c r="O8" s="49"/>
      <c r="P8" s="50"/>
      <c r="Q8" s="9">
        <v>4</v>
      </c>
      <c r="R8" s="49"/>
      <c r="S8" s="50"/>
      <c r="T8" s="49"/>
      <c r="U8" s="50"/>
      <c r="V8" s="49"/>
      <c r="W8" s="50"/>
      <c r="X8" s="49"/>
      <c r="Y8" s="50"/>
      <c r="Z8" s="49"/>
      <c r="AA8" s="50"/>
      <c r="AB8" s="49"/>
      <c r="AC8" s="50"/>
      <c r="AD8" s="49">
        <f t="shared" si="0"/>
        <v>0</v>
      </c>
    </row>
    <row r="9" spans="1:30" ht="15.75" x14ac:dyDescent="0.25">
      <c r="A9" s="48"/>
      <c r="B9" s="7"/>
      <c r="C9" s="8"/>
      <c r="D9" s="8">
        <v>5</v>
      </c>
      <c r="E9" s="49"/>
      <c r="F9" s="50"/>
      <c r="G9" s="49"/>
      <c r="H9" s="50"/>
      <c r="I9" s="49"/>
      <c r="J9" s="50"/>
      <c r="K9" s="49"/>
      <c r="L9" s="50"/>
      <c r="M9" s="49"/>
      <c r="N9" s="50"/>
      <c r="O9" s="49"/>
      <c r="P9" s="50"/>
      <c r="Q9" s="9">
        <v>5</v>
      </c>
      <c r="R9" s="49"/>
      <c r="S9" s="50"/>
      <c r="T9" s="49"/>
      <c r="U9" s="50"/>
      <c r="V9" s="49"/>
      <c r="W9" s="50"/>
      <c r="X9" s="49"/>
      <c r="Y9" s="50"/>
      <c r="Z9" s="49"/>
      <c r="AA9" s="50"/>
      <c r="AB9" s="49"/>
      <c r="AC9" s="50"/>
      <c r="AD9" s="49">
        <f t="shared" si="0"/>
        <v>0</v>
      </c>
    </row>
    <row r="10" spans="1:30" ht="15.75" x14ac:dyDescent="0.25">
      <c r="A10" s="48"/>
      <c r="B10" s="7"/>
      <c r="C10" s="8"/>
      <c r="D10" s="8">
        <v>6</v>
      </c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9">
        <v>6</v>
      </c>
      <c r="R10" s="49"/>
      <c r="S10" s="50"/>
      <c r="T10" s="49"/>
      <c r="U10" s="50"/>
      <c r="V10" s="49"/>
      <c r="W10" s="50"/>
      <c r="X10" s="49"/>
      <c r="Y10" s="50"/>
      <c r="Z10" s="49"/>
      <c r="AA10" s="50"/>
      <c r="AB10" s="49"/>
      <c r="AC10" s="50"/>
      <c r="AD10" s="49">
        <f t="shared" si="0"/>
        <v>0</v>
      </c>
    </row>
    <row r="11" spans="1:30" ht="15.75" x14ac:dyDescent="0.25">
      <c r="A11" s="48"/>
      <c r="B11" s="7"/>
      <c r="C11" s="8"/>
      <c r="D11" s="8">
        <v>7</v>
      </c>
      <c r="E11" s="49"/>
      <c r="F11" s="50"/>
      <c r="G11" s="49"/>
      <c r="H11" s="50"/>
      <c r="I11" s="49"/>
      <c r="J11" s="50"/>
      <c r="K11" s="49"/>
      <c r="L11" s="50"/>
      <c r="M11" s="49"/>
      <c r="N11" s="50"/>
      <c r="O11" s="49"/>
      <c r="P11" s="50"/>
      <c r="Q11" s="9">
        <v>7</v>
      </c>
      <c r="R11" s="49"/>
      <c r="S11" s="50"/>
      <c r="T11" s="49"/>
      <c r="U11" s="50"/>
      <c r="V11" s="49"/>
      <c r="W11" s="50"/>
      <c r="X11" s="49"/>
      <c r="Y11" s="50"/>
      <c r="Z11" s="49"/>
      <c r="AA11" s="50"/>
      <c r="AB11" s="49"/>
      <c r="AC11" s="50"/>
      <c r="AD11" s="49">
        <f t="shared" si="0"/>
        <v>0</v>
      </c>
    </row>
    <row r="12" spans="1:30" ht="15.75" x14ac:dyDescent="0.25">
      <c r="A12" s="48"/>
      <c r="B12" s="7"/>
      <c r="C12" s="8"/>
      <c r="D12" s="8">
        <v>8</v>
      </c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9">
        <v>8</v>
      </c>
      <c r="R12" s="49"/>
      <c r="S12" s="50"/>
      <c r="T12" s="49"/>
      <c r="U12" s="50"/>
      <c r="V12" s="49"/>
      <c r="W12" s="50"/>
      <c r="X12" s="49"/>
      <c r="Y12" s="50"/>
      <c r="Z12" s="49"/>
      <c r="AA12" s="50"/>
      <c r="AB12" s="49"/>
      <c r="AC12" s="50"/>
      <c r="AD12" s="49">
        <f t="shared" si="0"/>
        <v>0</v>
      </c>
    </row>
    <row r="13" spans="1:30" ht="15.75" x14ac:dyDescent="0.25">
      <c r="A13" s="48"/>
      <c r="B13" s="7"/>
      <c r="C13" s="8"/>
      <c r="D13" s="8">
        <v>9</v>
      </c>
      <c r="E13" s="49"/>
      <c r="F13" s="50"/>
      <c r="G13" s="49"/>
      <c r="H13" s="50"/>
      <c r="I13" s="49"/>
      <c r="J13" s="50"/>
      <c r="K13" s="49"/>
      <c r="L13" s="50"/>
      <c r="M13" s="49"/>
      <c r="N13" s="50"/>
      <c r="O13" s="49"/>
      <c r="P13" s="50"/>
      <c r="Q13" s="9">
        <v>9</v>
      </c>
      <c r="R13" s="49"/>
      <c r="S13" s="50"/>
      <c r="T13" s="49"/>
      <c r="U13" s="50"/>
      <c r="V13" s="49"/>
      <c r="W13" s="50"/>
      <c r="X13" s="49"/>
      <c r="Y13" s="50"/>
      <c r="Z13" s="49"/>
      <c r="AA13" s="50"/>
      <c r="AB13" s="49"/>
      <c r="AC13" s="50"/>
      <c r="AD13" s="49">
        <f t="shared" si="0"/>
        <v>0</v>
      </c>
    </row>
    <row r="14" spans="1:30" ht="15.75" x14ac:dyDescent="0.25">
      <c r="A14" s="48"/>
      <c r="B14" s="7"/>
      <c r="C14" s="8"/>
      <c r="D14" s="8">
        <v>10</v>
      </c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9">
        <v>10</v>
      </c>
      <c r="R14" s="49"/>
      <c r="S14" s="50"/>
      <c r="T14" s="49"/>
      <c r="U14" s="50"/>
      <c r="V14" s="49"/>
      <c r="W14" s="50"/>
      <c r="X14" s="49"/>
      <c r="Y14" s="50"/>
      <c r="Z14" s="49"/>
      <c r="AA14" s="50"/>
      <c r="AB14" s="49"/>
      <c r="AC14" s="50"/>
      <c r="AD14" s="49">
        <f t="shared" si="0"/>
        <v>0</v>
      </c>
    </row>
    <row r="15" spans="1:30" ht="15.75" x14ac:dyDescent="0.25">
      <c r="A15" s="48"/>
      <c r="B15" s="7"/>
      <c r="C15" s="8"/>
      <c r="D15" s="8">
        <v>11</v>
      </c>
      <c r="E15" s="49"/>
      <c r="F15" s="50"/>
      <c r="G15" s="49"/>
      <c r="H15" s="50"/>
      <c r="I15" s="49"/>
      <c r="J15" s="50"/>
      <c r="K15" s="49"/>
      <c r="L15" s="50"/>
      <c r="M15" s="49"/>
      <c r="N15" s="50"/>
      <c r="O15" s="49"/>
      <c r="P15" s="50"/>
      <c r="Q15" s="9">
        <v>11</v>
      </c>
      <c r="R15" s="49"/>
      <c r="S15" s="50"/>
      <c r="T15" s="49"/>
      <c r="U15" s="50"/>
      <c r="V15" s="49"/>
      <c r="W15" s="50"/>
      <c r="X15" s="49"/>
      <c r="Y15" s="50"/>
      <c r="Z15" s="49"/>
      <c r="AA15" s="50"/>
      <c r="AB15" s="49"/>
      <c r="AC15" s="50"/>
      <c r="AD15" s="49">
        <f t="shared" si="0"/>
        <v>0</v>
      </c>
    </row>
    <row r="16" spans="1:30" ht="15.75" x14ac:dyDescent="0.25">
      <c r="A16" s="48"/>
      <c r="B16" s="7"/>
      <c r="C16" s="8"/>
      <c r="D16" s="8">
        <v>12</v>
      </c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9">
        <v>12</v>
      </c>
      <c r="R16" s="49"/>
      <c r="S16" s="50"/>
      <c r="T16" s="49"/>
      <c r="U16" s="50"/>
      <c r="V16" s="49"/>
      <c r="W16" s="50"/>
      <c r="X16" s="49"/>
      <c r="Y16" s="50"/>
      <c r="Z16" s="49"/>
      <c r="AA16" s="50"/>
      <c r="AB16" s="49"/>
      <c r="AC16" s="50"/>
      <c r="AD16" s="49">
        <f t="shared" si="0"/>
        <v>0</v>
      </c>
    </row>
    <row r="17" spans="1:30" ht="15.75" x14ac:dyDescent="0.25">
      <c r="A17" s="51"/>
      <c r="B17" s="52"/>
      <c r="C17" s="53"/>
      <c r="D17" s="53">
        <v>13</v>
      </c>
      <c r="E17" s="54"/>
      <c r="F17" s="55"/>
      <c r="G17" s="54"/>
      <c r="H17" s="55"/>
      <c r="I17" s="54"/>
      <c r="J17" s="55"/>
      <c r="K17" s="54"/>
      <c r="L17" s="55"/>
      <c r="M17" s="54"/>
      <c r="N17" s="55"/>
      <c r="O17" s="54"/>
      <c r="P17" s="55"/>
      <c r="Q17" s="56">
        <v>13</v>
      </c>
      <c r="R17" s="54"/>
      <c r="S17" s="55"/>
      <c r="T17" s="54"/>
      <c r="U17" s="55"/>
      <c r="V17" s="54"/>
      <c r="W17" s="55"/>
      <c r="X17" s="54"/>
      <c r="Y17" s="55"/>
      <c r="Z17" s="54"/>
      <c r="AA17" s="55"/>
      <c r="AB17" s="54"/>
      <c r="AC17" s="55"/>
      <c r="AD17" s="54">
        <f t="shared" si="0"/>
        <v>0</v>
      </c>
    </row>
    <row r="18" spans="1:30" s="30" customFormat="1" ht="20.25" x14ac:dyDescent="0.3">
      <c r="A18" s="57"/>
      <c r="B18" s="2" t="s">
        <v>25</v>
      </c>
      <c r="C18" s="2"/>
      <c r="D18" s="16">
        <v>14</v>
      </c>
      <c r="E18" s="31">
        <f>SUM(E5:E17)</f>
        <v>0</v>
      </c>
      <c r="F18" s="32">
        <f t="shared" ref="F18:P18" si="1">SUM(F5:F17)</f>
        <v>0</v>
      </c>
      <c r="G18" s="31">
        <f t="shared" si="1"/>
        <v>0</v>
      </c>
      <c r="H18" s="32">
        <f t="shared" si="1"/>
        <v>0</v>
      </c>
      <c r="I18" s="31">
        <f t="shared" si="1"/>
        <v>0</v>
      </c>
      <c r="J18" s="32">
        <f t="shared" si="1"/>
        <v>0</v>
      </c>
      <c r="K18" s="31">
        <f t="shared" si="1"/>
        <v>0</v>
      </c>
      <c r="L18" s="32">
        <f t="shared" si="1"/>
        <v>0</v>
      </c>
      <c r="M18" s="31">
        <f t="shared" si="1"/>
        <v>0</v>
      </c>
      <c r="N18" s="32">
        <f t="shared" si="1"/>
        <v>0</v>
      </c>
      <c r="O18" s="31">
        <f t="shared" si="1"/>
        <v>0</v>
      </c>
      <c r="P18" s="32">
        <f t="shared" si="1"/>
        <v>0</v>
      </c>
      <c r="Q18" s="17">
        <v>14</v>
      </c>
      <c r="R18" s="31">
        <f>SUM(R5:R17)</f>
        <v>0</v>
      </c>
      <c r="S18" s="32">
        <f t="shared" ref="S18:AC18" si="2">SUM(S5:S17)</f>
        <v>0</v>
      </c>
      <c r="T18" s="31">
        <f t="shared" si="2"/>
        <v>0</v>
      </c>
      <c r="U18" s="32">
        <f t="shared" si="2"/>
        <v>0</v>
      </c>
      <c r="V18" s="31">
        <f t="shared" si="2"/>
        <v>0</v>
      </c>
      <c r="W18" s="32">
        <f t="shared" si="2"/>
        <v>0</v>
      </c>
      <c r="X18" s="31">
        <f t="shared" si="2"/>
        <v>0</v>
      </c>
      <c r="Y18" s="32">
        <f t="shared" si="2"/>
        <v>0</v>
      </c>
      <c r="Z18" s="31">
        <f t="shared" si="2"/>
        <v>0</v>
      </c>
      <c r="AA18" s="32">
        <f t="shared" si="2"/>
        <v>0</v>
      </c>
      <c r="AB18" s="31">
        <f t="shared" si="2"/>
        <v>0</v>
      </c>
      <c r="AC18" s="32">
        <f t="shared" si="2"/>
        <v>0</v>
      </c>
      <c r="AD18" s="58"/>
    </row>
    <row r="22" spans="1:30" x14ac:dyDescent="0.2">
      <c r="E22" s="59"/>
    </row>
  </sheetData>
  <mergeCells count="26">
    <mergeCell ref="Z3:AA3"/>
    <mergeCell ref="AB3:AC3"/>
    <mergeCell ref="Z2:AA2"/>
    <mergeCell ref="AB2:AC2"/>
    <mergeCell ref="E3:F3"/>
    <mergeCell ref="G3:H3"/>
    <mergeCell ref="I3:J3"/>
    <mergeCell ref="K3:L3"/>
    <mergeCell ref="M3:N3"/>
    <mergeCell ref="O3:P3"/>
    <mergeCell ref="R3:S3"/>
    <mergeCell ref="T3:U3"/>
    <mergeCell ref="O2:P2"/>
    <mergeCell ref="Q2:Q4"/>
    <mergeCell ref="R2:S2"/>
    <mergeCell ref="T2:U2"/>
    <mergeCell ref="V2:W2"/>
    <mergeCell ref="X2:Y2"/>
    <mergeCell ref="V3:W3"/>
    <mergeCell ref="X3:Y3"/>
    <mergeCell ref="D2:D4"/>
    <mergeCell ref="E2:F2"/>
    <mergeCell ref="G2:H2"/>
    <mergeCell ref="I2:J2"/>
    <mergeCell ref="K2:L2"/>
    <mergeCell ref="M2:N2"/>
  </mergeCells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7.4</oddHeader>
    <oddFooter>&amp;CSide &amp;P av &amp;N</oddFoot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"/>
  <sheetViews>
    <sheetView showGridLines="0" showZeros="0" workbookViewId="0"/>
  </sheetViews>
  <sheetFormatPr baseColWidth="10" defaultRowHeight="12.75" x14ac:dyDescent="0.2"/>
  <cols>
    <col min="1" max="1" width="3" customWidth="1"/>
    <col min="2" max="2" width="2.42578125" customWidth="1"/>
    <col min="3" max="3" width="12.28515625" customWidth="1"/>
    <col min="4" max="4" width="16.42578125" customWidth="1"/>
    <col min="5" max="5" width="4.140625" customWidth="1"/>
    <col min="6" max="6" width="16.85546875" customWidth="1"/>
    <col min="7" max="7" width="3.5703125" customWidth="1"/>
    <col min="9" max="9" width="2.5703125" bestFit="1" customWidth="1"/>
  </cols>
  <sheetData>
    <row r="1" spans="1:10" s="61" customFormat="1" ht="15.75" x14ac:dyDescent="0.25">
      <c r="A1" s="60" t="s">
        <v>26</v>
      </c>
      <c r="C1" s="60"/>
      <c r="D1" s="60"/>
      <c r="E1" s="60"/>
      <c r="F1" s="60"/>
      <c r="G1" s="60"/>
      <c r="H1" s="60"/>
      <c r="I1" s="60"/>
      <c r="J1" s="60"/>
    </row>
    <row r="2" spans="1:10" s="65" customFormat="1" ht="8.25" x14ac:dyDescent="0.15">
      <c r="A2" s="62"/>
      <c r="B2" s="63"/>
      <c r="C2" s="63"/>
      <c r="D2" s="63"/>
      <c r="E2" s="63"/>
      <c r="F2" s="63"/>
      <c r="G2" s="63"/>
      <c r="H2" s="63"/>
      <c r="I2" s="63"/>
      <c r="J2" s="64"/>
    </row>
    <row r="3" spans="1:10" s="70" customFormat="1" ht="12" x14ac:dyDescent="0.2">
      <c r="A3" s="66"/>
      <c r="B3" s="67" t="s">
        <v>27</v>
      </c>
      <c r="C3" s="68"/>
      <c r="D3" s="67"/>
      <c r="E3" s="67"/>
      <c r="F3" s="68"/>
      <c r="G3" s="68"/>
      <c r="H3" s="68"/>
      <c r="I3" s="68"/>
      <c r="J3" s="69"/>
    </row>
    <row r="4" spans="1:10" s="70" customFormat="1" ht="12" x14ac:dyDescent="0.2">
      <c r="A4" s="66"/>
      <c r="B4" s="67" t="s">
        <v>28</v>
      </c>
      <c r="C4" s="68"/>
      <c r="D4" s="67"/>
      <c r="E4" s="67"/>
      <c r="F4" s="68"/>
      <c r="G4" s="68"/>
      <c r="H4" s="68"/>
      <c r="I4" s="68"/>
      <c r="J4" s="69"/>
    </row>
    <row r="5" spans="1:10" s="70" customFormat="1" ht="12" x14ac:dyDescent="0.2">
      <c r="A5" s="66"/>
      <c r="B5" s="67" t="s">
        <v>29</v>
      </c>
      <c r="C5" s="68"/>
      <c r="D5" s="67"/>
      <c r="E5" s="67"/>
      <c r="F5" s="68"/>
      <c r="G5" s="68"/>
      <c r="H5" s="68"/>
      <c r="I5" s="68"/>
      <c r="J5" s="69"/>
    </row>
    <row r="6" spans="1:10" s="70" customFormat="1" ht="12" x14ac:dyDescent="0.2">
      <c r="A6" s="66"/>
      <c r="B6" s="67" t="s">
        <v>30</v>
      </c>
      <c r="C6" s="68"/>
      <c r="D6" s="67"/>
      <c r="E6" s="71"/>
      <c r="F6" s="68"/>
      <c r="G6" s="68"/>
      <c r="H6" s="68"/>
      <c r="I6" s="68"/>
      <c r="J6" s="69"/>
    </row>
    <row r="7" spans="1:10" s="70" customFormat="1" ht="12" x14ac:dyDescent="0.2">
      <c r="A7" s="72"/>
      <c r="B7" s="73" t="s">
        <v>31</v>
      </c>
      <c r="C7" s="74"/>
      <c r="D7" s="73"/>
      <c r="E7" s="73"/>
      <c r="F7" s="74"/>
      <c r="G7" s="74"/>
      <c r="H7" s="74"/>
      <c r="I7" s="74"/>
      <c r="J7" s="75"/>
    </row>
    <row r="8" spans="1:10" s="70" customFormat="1" ht="12" x14ac:dyDescent="0.2">
      <c r="A8" s="68"/>
      <c r="B8" s="67"/>
      <c r="C8" s="68"/>
      <c r="D8" s="67"/>
      <c r="E8" s="67"/>
      <c r="F8" s="68"/>
      <c r="G8" s="68"/>
      <c r="H8" s="68"/>
      <c r="I8" s="68"/>
      <c r="J8" s="68"/>
    </row>
    <row r="9" spans="1:10" s="80" customFormat="1" ht="12" x14ac:dyDescent="0.2">
      <c r="A9" s="76"/>
      <c r="B9" s="77"/>
      <c r="C9" s="77"/>
      <c r="D9" s="77"/>
      <c r="E9" s="77"/>
      <c r="F9" s="77"/>
      <c r="G9" s="77"/>
      <c r="H9" s="78"/>
      <c r="I9" s="77"/>
      <c r="J9" s="79"/>
    </row>
    <row r="10" spans="1:10" s="80" customFormat="1" ht="12" x14ac:dyDescent="0.2">
      <c r="A10" s="81"/>
      <c r="B10" s="82" t="s">
        <v>32</v>
      </c>
      <c r="C10" s="83" t="s">
        <v>33</v>
      </c>
      <c r="D10" s="83"/>
      <c r="E10" s="83"/>
      <c r="F10" s="67"/>
      <c r="G10" s="67"/>
      <c r="H10" s="84"/>
      <c r="I10" s="67"/>
      <c r="J10" s="85"/>
    </row>
    <row r="11" spans="1:10" s="91" customFormat="1" ht="8.25" x14ac:dyDescent="0.15">
      <c r="A11" s="86"/>
      <c r="B11" s="87"/>
      <c r="C11" s="88"/>
      <c r="D11" s="88"/>
      <c r="E11" s="88"/>
      <c r="F11" s="87"/>
      <c r="G11" s="87"/>
      <c r="H11" s="89"/>
      <c r="I11" s="87"/>
      <c r="J11" s="90"/>
    </row>
    <row r="12" spans="1:10" s="80" customFormat="1" ht="12" x14ac:dyDescent="0.2">
      <c r="A12" s="81"/>
      <c r="B12" s="92"/>
      <c r="C12" s="83" t="s">
        <v>34</v>
      </c>
      <c r="D12" s="83"/>
      <c r="E12" s="83"/>
      <c r="F12" s="67"/>
      <c r="G12" s="67"/>
      <c r="H12" s="84"/>
      <c r="I12" s="67"/>
      <c r="J12" s="85"/>
    </row>
    <row r="13" spans="1:10" s="91" customFormat="1" ht="8.25" x14ac:dyDescent="0.15">
      <c r="A13" s="86"/>
      <c r="B13" s="87"/>
      <c r="C13" s="88"/>
      <c r="D13" s="88"/>
      <c r="E13" s="88"/>
      <c r="F13" s="87"/>
      <c r="G13" s="87"/>
      <c r="H13" s="89"/>
      <c r="I13" s="87"/>
      <c r="J13" s="90"/>
    </row>
    <row r="14" spans="1:10" s="80" customFormat="1" ht="12" x14ac:dyDescent="0.2">
      <c r="A14" s="81"/>
      <c r="B14" s="92"/>
      <c r="C14" s="83" t="s">
        <v>35</v>
      </c>
      <c r="D14" s="83"/>
      <c r="E14" s="83"/>
      <c r="F14" s="67"/>
      <c r="G14" s="67"/>
      <c r="H14" s="84"/>
      <c r="I14" s="67"/>
      <c r="J14" s="85"/>
    </row>
    <row r="15" spans="1:10" s="80" customFormat="1" ht="12" x14ac:dyDescent="0.2">
      <c r="A15" s="81"/>
      <c r="B15" s="67"/>
      <c r="C15" s="67"/>
      <c r="D15" s="67"/>
      <c r="E15" s="67"/>
      <c r="F15" s="67"/>
      <c r="G15" s="67"/>
      <c r="H15" s="84"/>
      <c r="I15" s="67"/>
      <c r="J15" s="85"/>
    </row>
    <row r="16" spans="1:10" s="80" customFormat="1" ht="12" x14ac:dyDescent="0.2">
      <c r="A16" s="81"/>
      <c r="B16" s="67"/>
      <c r="C16" s="67"/>
      <c r="D16" s="67"/>
      <c r="E16" s="67"/>
      <c r="F16" s="67"/>
      <c r="G16" s="67"/>
      <c r="H16" s="84"/>
      <c r="I16" s="67"/>
      <c r="J16" s="85"/>
    </row>
    <row r="17" spans="1:10" s="80" customFormat="1" ht="12" x14ac:dyDescent="0.2">
      <c r="A17" s="81"/>
      <c r="B17" s="67" t="s">
        <v>36</v>
      </c>
      <c r="C17" s="67"/>
      <c r="D17" s="92" t="s">
        <v>37</v>
      </c>
      <c r="E17" s="67"/>
      <c r="F17" s="67"/>
      <c r="G17" s="67"/>
      <c r="H17" s="84"/>
      <c r="I17" s="67"/>
      <c r="J17" s="85"/>
    </row>
    <row r="18" spans="1:10" s="91" customFormat="1" ht="8.25" x14ac:dyDescent="0.15">
      <c r="A18" s="86"/>
      <c r="B18" s="87"/>
      <c r="C18" s="87"/>
      <c r="D18" s="87"/>
      <c r="E18" s="87"/>
      <c r="F18" s="87"/>
      <c r="G18" s="87"/>
      <c r="H18" s="89"/>
      <c r="I18" s="87"/>
      <c r="J18" s="90"/>
    </row>
    <row r="19" spans="1:10" s="80" customFormat="1" ht="12" x14ac:dyDescent="0.2">
      <c r="A19" s="81"/>
      <c r="B19" s="67" t="s">
        <v>38</v>
      </c>
      <c r="C19" s="67"/>
      <c r="D19" s="93"/>
      <c r="E19" s="94"/>
      <c r="F19" s="67"/>
      <c r="G19" s="67"/>
      <c r="H19" s="84"/>
      <c r="I19" s="67"/>
      <c r="J19" s="85"/>
    </row>
    <row r="20" spans="1:10" s="91" customFormat="1" ht="8.25" x14ac:dyDescent="0.15">
      <c r="A20" s="86"/>
      <c r="B20" s="87"/>
      <c r="C20" s="87"/>
      <c r="D20" s="87"/>
      <c r="E20" s="87"/>
      <c r="F20" s="87"/>
      <c r="G20" s="87"/>
      <c r="H20" s="89"/>
      <c r="I20" s="87"/>
      <c r="J20" s="90"/>
    </row>
    <row r="21" spans="1:10" s="80" customFormat="1" ht="12" x14ac:dyDescent="0.2">
      <c r="A21" s="81"/>
      <c r="B21" s="67" t="s">
        <v>39</v>
      </c>
      <c r="C21" s="67"/>
      <c r="D21" s="67" t="s">
        <v>40</v>
      </c>
      <c r="E21" s="67"/>
      <c r="F21" s="67"/>
      <c r="G21" s="67"/>
      <c r="H21" s="84"/>
      <c r="I21" s="67"/>
      <c r="J21" s="85"/>
    </row>
    <row r="22" spans="1:10" s="80" customFormat="1" ht="12" x14ac:dyDescent="0.2">
      <c r="A22" s="95"/>
      <c r="B22" s="73"/>
      <c r="C22" s="73"/>
      <c r="D22" s="73"/>
      <c r="E22" s="73"/>
      <c r="F22" s="73"/>
      <c r="G22" s="73"/>
      <c r="H22" s="96"/>
      <c r="I22" s="73"/>
      <c r="J22" s="97"/>
    </row>
    <row r="23" spans="1:10" s="80" customFormat="1" ht="12" x14ac:dyDescent="0.2">
      <c r="A23" s="67"/>
      <c r="B23" s="67"/>
      <c r="C23" s="67"/>
      <c r="D23" s="67"/>
      <c r="E23" s="67"/>
      <c r="F23" s="67"/>
      <c r="G23" s="67"/>
      <c r="H23" s="84"/>
      <c r="I23" s="67"/>
      <c r="J23" s="84"/>
    </row>
    <row r="24" spans="1:10" ht="15" x14ac:dyDescent="0.2">
      <c r="B24" s="98"/>
      <c r="C24" s="98"/>
      <c r="D24" s="98"/>
      <c r="E24" s="98"/>
      <c r="F24" s="99"/>
      <c r="G24" s="99"/>
      <c r="H24" s="100" t="s">
        <v>41</v>
      </c>
      <c r="I24" s="101"/>
      <c r="J24" s="100" t="s">
        <v>42</v>
      </c>
    </row>
    <row r="25" spans="1:10" ht="15" x14ac:dyDescent="0.2">
      <c r="B25" s="98"/>
      <c r="C25" s="98"/>
      <c r="D25" s="98"/>
      <c r="E25" s="98"/>
      <c r="F25" s="99"/>
      <c r="G25" s="99"/>
      <c r="H25" s="102"/>
      <c r="I25" s="101"/>
      <c r="J25" s="103" t="s">
        <v>43</v>
      </c>
    </row>
    <row r="26" spans="1:10" ht="15.75" thickBot="1" x14ac:dyDescent="0.25">
      <c r="A26" s="99" t="s">
        <v>44</v>
      </c>
      <c r="D26" s="99"/>
      <c r="E26" s="99"/>
      <c r="G26" s="99"/>
      <c r="H26" s="104"/>
      <c r="I26" s="10"/>
      <c r="J26" s="104"/>
    </row>
    <row r="27" spans="1:10" ht="15.75" thickBot="1" x14ac:dyDescent="0.25">
      <c r="A27" s="99" t="s">
        <v>45</v>
      </c>
      <c r="D27" s="99"/>
      <c r="E27" s="99"/>
      <c r="G27" s="99"/>
      <c r="H27" s="105"/>
      <c r="I27" s="10"/>
      <c r="J27" s="104"/>
    </row>
    <row r="28" spans="1:10" s="91" customFormat="1" ht="8.25" x14ac:dyDescent="0.15">
      <c r="A28" s="87"/>
      <c r="B28" s="106"/>
      <c r="D28" s="106"/>
      <c r="E28" s="106"/>
      <c r="F28" s="87"/>
      <c r="G28" s="106"/>
      <c r="H28" s="89"/>
      <c r="I28" s="87"/>
      <c r="J28" s="89"/>
    </row>
    <row r="29" spans="1:10" ht="15.75" thickBot="1" x14ac:dyDescent="0.25">
      <c r="A29" s="99" t="s">
        <v>46</v>
      </c>
      <c r="D29" s="99"/>
      <c r="E29" s="99"/>
      <c r="G29" s="99"/>
      <c r="H29" s="104"/>
      <c r="I29" s="10"/>
      <c r="J29" s="104"/>
    </row>
    <row r="30" spans="1:10" ht="15.75" thickBot="1" x14ac:dyDescent="0.25">
      <c r="A30" s="99" t="s">
        <v>47</v>
      </c>
      <c r="D30" s="99"/>
      <c r="E30" s="99"/>
      <c r="G30" s="99"/>
      <c r="H30" s="105"/>
      <c r="I30" s="10"/>
      <c r="J30" s="104"/>
    </row>
    <row r="31" spans="1:10" ht="15.75" thickBot="1" x14ac:dyDescent="0.25">
      <c r="D31" s="99"/>
      <c r="E31" s="99"/>
      <c r="G31" s="99"/>
      <c r="H31" s="104"/>
      <c r="I31" s="10"/>
      <c r="J31" s="104"/>
    </row>
    <row r="32" spans="1:10" ht="15.75" thickBot="1" x14ac:dyDescent="0.25">
      <c r="A32" s="99" t="s">
        <v>48</v>
      </c>
      <c r="D32" s="107"/>
      <c r="E32" s="107"/>
      <c r="G32" s="99"/>
      <c r="H32" s="105"/>
      <c r="I32" s="10"/>
      <c r="J32" s="104"/>
    </row>
    <row r="33" spans="1:10" s="91" customFormat="1" ht="8.25" x14ac:dyDescent="0.15">
      <c r="B33" s="108"/>
      <c r="D33" s="108"/>
      <c r="E33" s="108"/>
      <c r="G33" s="108"/>
      <c r="H33" s="109"/>
      <c r="J33" s="109"/>
    </row>
    <row r="34" spans="1:10" ht="15.75" thickBot="1" x14ac:dyDescent="0.25">
      <c r="A34" s="99" t="s">
        <v>49</v>
      </c>
      <c r="D34" s="99"/>
      <c r="E34" s="99"/>
      <c r="G34" s="99"/>
      <c r="H34" s="104"/>
      <c r="I34" s="10"/>
      <c r="J34" s="104"/>
    </row>
    <row r="35" spans="1:10" ht="15.75" thickBot="1" x14ac:dyDescent="0.25">
      <c r="A35" s="99" t="s">
        <v>50</v>
      </c>
      <c r="D35" s="99"/>
      <c r="E35" s="99"/>
      <c r="G35" s="99"/>
      <c r="H35" s="105"/>
      <c r="I35" s="110" t="s">
        <v>51</v>
      </c>
      <c r="J35" s="105">
        <f>H35*0.25</f>
        <v>0</v>
      </c>
    </row>
    <row r="36" spans="1:10" s="91" customFormat="1" ht="8.25" x14ac:dyDescent="0.15">
      <c r="B36" s="108"/>
      <c r="D36" s="108"/>
      <c r="E36" s="108"/>
      <c r="G36" s="108"/>
      <c r="H36" s="109"/>
      <c r="I36" s="111"/>
      <c r="J36" s="109"/>
    </row>
    <row r="37" spans="1:10" ht="15.75" thickBot="1" x14ac:dyDescent="0.25">
      <c r="A37" s="99" t="s">
        <v>52</v>
      </c>
      <c r="D37" s="99"/>
      <c r="E37" s="99"/>
      <c r="G37" s="99"/>
      <c r="H37" s="104"/>
      <c r="I37" s="112"/>
      <c r="J37" s="104"/>
    </row>
    <row r="38" spans="1:10" ht="15.75" thickBot="1" x14ac:dyDescent="0.25">
      <c r="A38" s="99" t="s">
        <v>53</v>
      </c>
      <c r="D38" s="99"/>
      <c r="E38" s="99"/>
      <c r="G38" s="99"/>
      <c r="H38" s="105"/>
      <c r="I38" s="110" t="s">
        <v>51</v>
      </c>
      <c r="J38" s="105">
        <f>H38*0.15</f>
        <v>0</v>
      </c>
    </row>
    <row r="39" spans="1:10" s="91" customFormat="1" ht="8.25" x14ac:dyDescent="0.15">
      <c r="B39" s="108"/>
      <c r="D39" s="108"/>
      <c r="E39" s="108"/>
      <c r="G39" s="108"/>
      <c r="H39" s="109"/>
      <c r="I39" s="111"/>
      <c r="J39" s="109"/>
    </row>
    <row r="40" spans="1:10" ht="15.75" thickBot="1" x14ac:dyDescent="0.25">
      <c r="A40" s="99" t="s">
        <v>54</v>
      </c>
      <c r="D40" s="99"/>
      <c r="E40" s="99"/>
      <c r="G40" s="99"/>
      <c r="H40" s="104"/>
      <c r="I40" s="112"/>
      <c r="J40" s="104"/>
    </row>
    <row r="41" spans="1:10" ht="15.75" thickBot="1" x14ac:dyDescent="0.25">
      <c r="A41" s="99" t="s">
        <v>55</v>
      </c>
      <c r="D41" s="99"/>
      <c r="E41" s="99"/>
      <c r="G41" s="99"/>
      <c r="H41" s="105"/>
      <c r="I41" s="110" t="s">
        <v>51</v>
      </c>
      <c r="J41" s="105">
        <f>H41*0.08</f>
        <v>0</v>
      </c>
    </row>
    <row r="42" spans="1:10" s="91" customFormat="1" ht="8.25" x14ac:dyDescent="0.15">
      <c r="B42" s="108"/>
      <c r="D42" s="108"/>
      <c r="E42" s="108"/>
      <c r="G42" s="108"/>
      <c r="H42" s="109"/>
      <c r="I42" s="111"/>
      <c r="J42" s="109"/>
    </row>
    <row r="43" spans="1:10" ht="13.5" thickBot="1" x14ac:dyDescent="0.25">
      <c r="D43" s="99"/>
      <c r="E43" s="99"/>
      <c r="G43" s="99"/>
    </row>
    <row r="44" spans="1:10" s="98" customFormat="1" ht="15.75" thickBot="1" x14ac:dyDescent="0.25">
      <c r="A44" s="99" t="s">
        <v>56</v>
      </c>
      <c r="B44" s="99"/>
      <c r="D44" s="99"/>
      <c r="E44" s="99"/>
      <c r="G44" s="99"/>
      <c r="H44" s="105"/>
      <c r="I44" s="110" t="s">
        <v>51</v>
      </c>
      <c r="J44" s="105">
        <f>H44*0.25</f>
        <v>0</v>
      </c>
    </row>
    <row r="45" spans="1:10" s="98" customFormat="1" ht="15" x14ac:dyDescent="0.2">
      <c r="A45" s="99" t="s">
        <v>57</v>
      </c>
      <c r="B45" s="99"/>
      <c r="D45" s="99"/>
      <c r="E45" s="99"/>
      <c r="G45" s="99"/>
      <c r="H45" s="113"/>
      <c r="I45" s="110"/>
      <c r="J45" s="113"/>
    </row>
    <row r="46" spans="1:10" s="91" customFormat="1" ht="9" thickBot="1" x14ac:dyDescent="0.2">
      <c r="B46" s="108"/>
      <c r="D46" s="108"/>
      <c r="E46" s="108"/>
      <c r="G46" s="108"/>
      <c r="H46" s="109"/>
      <c r="J46" s="109"/>
    </row>
    <row r="47" spans="1:10" ht="15.75" thickBot="1" x14ac:dyDescent="0.25">
      <c r="A47" s="99" t="s">
        <v>58</v>
      </c>
      <c r="D47" s="99"/>
      <c r="E47" s="99"/>
      <c r="G47" s="99"/>
      <c r="H47" s="104"/>
      <c r="I47" s="112" t="s">
        <v>59</v>
      </c>
      <c r="J47" s="105"/>
    </row>
    <row r="48" spans="1:10" s="91" customFormat="1" ht="9" thickBot="1" x14ac:dyDescent="0.2">
      <c r="B48" s="108"/>
      <c r="D48" s="108"/>
      <c r="E48" s="108"/>
      <c r="G48" s="108"/>
      <c r="H48" s="109"/>
      <c r="J48" s="109"/>
    </row>
    <row r="49" spans="1:10" ht="15.75" thickBot="1" x14ac:dyDescent="0.25">
      <c r="A49" s="99" t="s">
        <v>60</v>
      </c>
      <c r="D49" s="99"/>
      <c r="E49" s="99"/>
      <c r="G49" s="99"/>
      <c r="H49" s="104"/>
      <c r="I49" s="112" t="s">
        <v>59</v>
      </c>
      <c r="J49" s="105"/>
    </row>
    <row r="50" spans="1:10" s="91" customFormat="1" ht="9" thickBot="1" x14ac:dyDescent="0.2">
      <c r="B50" s="108"/>
      <c r="D50" s="108"/>
      <c r="E50" s="108"/>
      <c r="G50" s="108"/>
      <c r="H50" s="109"/>
      <c r="J50" s="109"/>
    </row>
    <row r="51" spans="1:10" ht="15" thickBot="1" x14ac:dyDescent="0.25">
      <c r="A51" t="s">
        <v>61</v>
      </c>
      <c r="I51" s="114" t="s">
        <v>59</v>
      </c>
      <c r="J51" s="105">
        <v>0</v>
      </c>
    </row>
    <row r="52" spans="1:10" s="91" customFormat="1" ht="9" thickBot="1" x14ac:dyDescent="0.2">
      <c r="G52" s="87"/>
      <c r="J52" s="109"/>
    </row>
    <row r="53" spans="1:10" ht="15.75" thickBot="1" x14ac:dyDescent="0.25">
      <c r="A53" s="98">
        <v>11</v>
      </c>
      <c r="B53" s="99" t="s">
        <v>62</v>
      </c>
      <c r="D53" s="99"/>
      <c r="E53" s="99"/>
      <c r="G53" s="115"/>
      <c r="H53" s="104"/>
      <c r="I53" s="110"/>
      <c r="J53" s="105">
        <f>J35+J38+J41+J44-J47-J49-J51</f>
        <v>0</v>
      </c>
    </row>
    <row r="54" spans="1:10" s="91" customFormat="1" ht="9" thickBot="1" x14ac:dyDescent="0.2">
      <c r="F54" s="108"/>
      <c r="G54" s="106"/>
      <c r="H54" s="109"/>
      <c r="J54" s="109"/>
    </row>
    <row r="55" spans="1:10" ht="15.75" thickBot="1" x14ac:dyDescent="0.25">
      <c r="A55" s="98">
        <v>11</v>
      </c>
      <c r="B55" s="98" t="s">
        <v>63</v>
      </c>
      <c r="D55" s="98"/>
      <c r="E55" s="98"/>
      <c r="F55" s="116"/>
      <c r="G55" s="116"/>
      <c r="H55" s="117"/>
      <c r="I55" s="118"/>
      <c r="J55" s="105"/>
    </row>
    <row r="56" spans="1:10" s="91" customFormat="1" x14ac:dyDescent="0.2">
      <c r="A56" s="98"/>
      <c r="B56" s="98"/>
      <c r="D56" s="98"/>
      <c r="E56" s="98"/>
      <c r="F56" s="116"/>
      <c r="G56" s="119"/>
      <c r="H56" s="120"/>
      <c r="J56" s="109"/>
    </row>
    <row r="57" spans="1:10" s="98" customFormat="1" x14ac:dyDescent="0.2">
      <c r="A57" s="98" t="s">
        <v>64</v>
      </c>
      <c r="F57" s="116"/>
      <c r="G57" s="116"/>
      <c r="H57" s="120"/>
      <c r="J57" s="121"/>
    </row>
    <row r="58" spans="1:10" ht="15" x14ac:dyDescent="0.2">
      <c r="B58" s="91"/>
      <c r="C58" s="91"/>
      <c r="D58" s="91"/>
      <c r="E58" s="91"/>
      <c r="F58" s="106"/>
      <c r="G58" s="116"/>
      <c r="H58" s="122"/>
      <c r="I58" s="10"/>
      <c r="J58" s="104"/>
    </row>
    <row r="59" spans="1:10" ht="15" x14ac:dyDescent="0.2">
      <c r="B59" s="98"/>
      <c r="C59" s="98"/>
      <c r="D59" s="98"/>
      <c r="E59" s="98"/>
      <c r="F59" s="99"/>
      <c r="I59" s="10"/>
      <c r="J59" s="104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 Oppgave 7.5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K17"/>
  <sheetViews>
    <sheetView showGridLines="0" showZeros="0" workbookViewId="0"/>
  </sheetViews>
  <sheetFormatPr baseColWidth="10" defaultRowHeight="15.75" x14ac:dyDescent="0.25"/>
  <cols>
    <col min="1" max="1" width="5.7109375" style="123" bestFit="1" customWidth="1"/>
    <col min="2" max="2" width="16" style="123" customWidth="1"/>
    <col min="3" max="8" width="9.7109375" style="123" customWidth="1"/>
    <col min="9" max="9" width="8.7109375" style="123" bestFit="1" customWidth="1"/>
    <col min="10" max="256" width="11.42578125" style="123"/>
    <col min="257" max="257" width="5.7109375" style="123" bestFit="1" customWidth="1"/>
    <col min="258" max="258" width="16" style="123" customWidth="1"/>
    <col min="259" max="264" width="9.7109375" style="123" customWidth="1"/>
    <col min="265" max="265" width="8.7109375" style="123" bestFit="1" customWidth="1"/>
    <col min="266" max="512" width="11.42578125" style="123"/>
    <col min="513" max="513" width="5.7109375" style="123" bestFit="1" customWidth="1"/>
    <col min="514" max="514" width="16" style="123" customWidth="1"/>
    <col min="515" max="520" width="9.7109375" style="123" customWidth="1"/>
    <col min="521" max="521" width="8.7109375" style="123" bestFit="1" customWidth="1"/>
    <col min="522" max="768" width="11.42578125" style="123"/>
    <col min="769" max="769" width="5.7109375" style="123" bestFit="1" customWidth="1"/>
    <col min="770" max="770" width="16" style="123" customWidth="1"/>
    <col min="771" max="776" width="9.7109375" style="123" customWidth="1"/>
    <col min="777" max="777" width="8.7109375" style="123" bestFit="1" customWidth="1"/>
    <col min="778" max="1024" width="11.42578125" style="123"/>
    <col min="1025" max="1025" width="5.7109375" style="123" bestFit="1" customWidth="1"/>
    <col min="1026" max="1026" width="16" style="123" customWidth="1"/>
    <col min="1027" max="1032" width="9.7109375" style="123" customWidth="1"/>
    <col min="1033" max="1033" width="8.7109375" style="123" bestFit="1" customWidth="1"/>
    <col min="1034" max="1280" width="11.42578125" style="123"/>
    <col min="1281" max="1281" width="5.7109375" style="123" bestFit="1" customWidth="1"/>
    <col min="1282" max="1282" width="16" style="123" customWidth="1"/>
    <col min="1283" max="1288" width="9.7109375" style="123" customWidth="1"/>
    <col min="1289" max="1289" width="8.7109375" style="123" bestFit="1" customWidth="1"/>
    <col min="1290" max="1536" width="11.42578125" style="123"/>
    <col min="1537" max="1537" width="5.7109375" style="123" bestFit="1" customWidth="1"/>
    <col min="1538" max="1538" width="16" style="123" customWidth="1"/>
    <col min="1539" max="1544" width="9.7109375" style="123" customWidth="1"/>
    <col min="1545" max="1545" width="8.7109375" style="123" bestFit="1" customWidth="1"/>
    <col min="1546" max="1792" width="11.42578125" style="123"/>
    <col min="1793" max="1793" width="5.7109375" style="123" bestFit="1" customWidth="1"/>
    <col min="1794" max="1794" width="16" style="123" customWidth="1"/>
    <col min="1795" max="1800" width="9.7109375" style="123" customWidth="1"/>
    <col min="1801" max="1801" width="8.7109375" style="123" bestFit="1" customWidth="1"/>
    <col min="1802" max="2048" width="11.42578125" style="123"/>
    <col min="2049" max="2049" width="5.7109375" style="123" bestFit="1" customWidth="1"/>
    <col min="2050" max="2050" width="16" style="123" customWidth="1"/>
    <col min="2051" max="2056" width="9.7109375" style="123" customWidth="1"/>
    <col min="2057" max="2057" width="8.7109375" style="123" bestFit="1" customWidth="1"/>
    <col min="2058" max="2304" width="11.42578125" style="123"/>
    <col min="2305" max="2305" width="5.7109375" style="123" bestFit="1" customWidth="1"/>
    <col min="2306" max="2306" width="16" style="123" customWidth="1"/>
    <col min="2307" max="2312" width="9.7109375" style="123" customWidth="1"/>
    <col min="2313" max="2313" width="8.7109375" style="123" bestFit="1" customWidth="1"/>
    <col min="2314" max="2560" width="11.42578125" style="123"/>
    <col min="2561" max="2561" width="5.7109375" style="123" bestFit="1" customWidth="1"/>
    <col min="2562" max="2562" width="16" style="123" customWidth="1"/>
    <col min="2563" max="2568" width="9.7109375" style="123" customWidth="1"/>
    <col min="2569" max="2569" width="8.7109375" style="123" bestFit="1" customWidth="1"/>
    <col min="2570" max="2816" width="11.42578125" style="123"/>
    <col min="2817" max="2817" width="5.7109375" style="123" bestFit="1" customWidth="1"/>
    <col min="2818" max="2818" width="16" style="123" customWidth="1"/>
    <col min="2819" max="2824" width="9.7109375" style="123" customWidth="1"/>
    <col min="2825" max="2825" width="8.7109375" style="123" bestFit="1" customWidth="1"/>
    <col min="2826" max="3072" width="11.42578125" style="123"/>
    <col min="3073" max="3073" width="5.7109375" style="123" bestFit="1" customWidth="1"/>
    <col min="3074" max="3074" width="16" style="123" customWidth="1"/>
    <col min="3075" max="3080" width="9.7109375" style="123" customWidth="1"/>
    <col min="3081" max="3081" width="8.7109375" style="123" bestFit="1" customWidth="1"/>
    <col min="3082" max="3328" width="11.42578125" style="123"/>
    <col min="3329" max="3329" width="5.7109375" style="123" bestFit="1" customWidth="1"/>
    <col min="3330" max="3330" width="16" style="123" customWidth="1"/>
    <col min="3331" max="3336" width="9.7109375" style="123" customWidth="1"/>
    <col min="3337" max="3337" width="8.7109375" style="123" bestFit="1" customWidth="1"/>
    <col min="3338" max="3584" width="11.42578125" style="123"/>
    <col min="3585" max="3585" width="5.7109375" style="123" bestFit="1" customWidth="1"/>
    <col min="3586" max="3586" width="16" style="123" customWidth="1"/>
    <col min="3587" max="3592" width="9.7109375" style="123" customWidth="1"/>
    <col min="3593" max="3593" width="8.7109375" style="123" bestFit="1" customWidth="1"/>
    <col min="3594" max="3840" width="11.42578125" style="123"/>
    <col min="3841" max="3841" width="5.7109375" style="123" bestFit="1" customWidth="1"/>
    <col min="3842" max="3842" width="16" style="123" customWidth="1"/>
    <col min="3843" max="3848" width="9.7109375" style="123" customWidth="1"/>
    <col min="3849" max="3849" width="8.7109375" style="123" bestFit="1" customWidth="1"/>
    <col min="3850" max="4096" width="11.42578125" style="123"/>
    <col min="4097" max="4097" width="5.7109375" style="123" bestFit="1" customWidth="1"/>
    <col min="4098" max="4098" width="16" style="123" customWidth="1"/>
    <col min="4099" max="4104" width="9.7109375" style="123" customWidth="1"/>
    <col min="4105" max="4105" width="8.7109375" style="123" bestFit="1" customWidth="1"/>
    <col min="4106" max="4352" width="11.42578125" style="123"/>
    <col min="4353" max="4353" width="5.7109375" style="123" bestFit="1" customWidth="1"/>
    <col min="4354" max="4354" width="16" style="123" customWidth="1"/>
    <col min="4355" max="4360" width="9.7109375" style="123" customWidth="1"/>
    <col min="4361" max="4361" width="8.7109375" style="123" bestFit="1" customWidth="1"/>
    <col min="4362" max="4608" width="11.42578125" style="123"/>
    <col min="4609" max="4609" width="5.7109375" style="123" bestFit="1" customWidth="1"/>
    <col min="4610" max="4610" width="16" style="123" customWidth="1"/>
    <col min="4611" max="4616" width="9.7109375" style="123" customWidth="1"/>
    <col min="4617" max="4617" width="8.7109375" style="123" bestFit="1" customWidth="1"/>
    <col min="4618" max="4864" width="11.42578125" style="123"/>
    <col min="4865" max="4865" width="5.7109375" style="123" bestFit="1" customWidth="1"/>
    <col min="4866" max="4866" width="16" style="123" customWidth="1"/>
    <col min="4867" max="4872" width="9.7109375" style="123" customWidth="1"/>
    <col min="4873" max="4873" width="8.7109375" style="123" bestFit="1" customWidth="1"/>
    <col min="4874" max="5120" width="11.42578125" style="123"/>
    <col min="5121" max="5121" width="5.7109375" style="123" bestFit="1" customWidth="1"/>
    <col min="5122" max="5122" width="16" style="123" customWidth="1"/>
    <col min="5123" max="5128" width="9.7109375" style="123" customWidth="1"/>
    <col min="5129" max="5129" width="8.7109375" style="123" bestFit="1" customWidth="1"/>
    <col min="5130" max="5376" width="11.42578125" style="123"/>
    <col min="5377" max="5377" width="5.7109375" style="123" bestFit="1" customWidth="1"/>
    <col min="5378" max="5378" width="16" style="123" customWidth="1"/>
    <col min="5379" max="5384" width="9.7109375" style="123" customWidth="1"/>
    <col min="5385" max="5385" width="8.7109375" style="123" bestFit="1" customWidth="1"/>
    <col min="5386" max="5632" width="11.42578125" style="123"/>
    <col min="5633" max="5633" width="5.7109375" style="123" bestFit="1" customWidth="1"/>
    <col min="5634" max="5634" width="16" style="123" customWidth="1"/>
    <col min="5635" max="5640" width="9.7109375" style="123" customWidth="1"/>
    <col min="5641" max="5641" width="8.7109375" style="123" bestFit="1" customWidth="1"/>
    <col min="5642" max="5888" width="11.42578125" style="123"/>
    <col min="5889" max="5889" width="5.7109375" style="123" bestFit="1" customWidth="1"/>
    <col min="5890" max="5890" width="16" style="123" customWidth="1"/>
    <col min="5891" max="5896" width="9.7109375" style="123" customWidth="1"/>
    <col min="5897" max="5897" width="8.7109375" style="123" bestFit="1" customWidth="1"/>
    <col min="5898" max="6144" width="11.42578125" style="123"/>
    <col min="6145" max="6145" width="5.7109375" style="123" bestFit="1" customWidth="1"/>
    <col min="6146" max="6146" width="16" style="123" customWidth="1"/>
    <col min="6147" max="6152" width="9.7109375" style="123" customWidth="1"/>
    <col min="6153" max="6153" width="8.7109375" style="123" bestFit="1" customWidth="1"/>
    <col min="6154" max="6400" width="11.42578125" style="123"/>
    <col min="6401" max="6401" width="5.7109375" style="123" bestFit="1" customWidth="1"/>
    <col min="6402" max="6402" width="16" style="123" customWidth="1"/>
    <col min="6403" max="6408" width="9.7109375" style="123" customWidth="1"/>
    <col min="6409" max="6409" width="8.7109375" style="123" bestFit="1" customWidth="1"/>
    <col min="6410" max="6656" width="11.42578125" style="123"/>
    <col min="6657" max="6657" width="5.7109375" style="123" bestFit="1" customWidth="1"/>
    <col min="6658" max="6658" width="16" style="123" customWidth="1"/>
    <col min="6659" max="6664" width="9.7109375" style="123" customWidth="1"/>
    <col min="6665" max="6665" width="8.7109375" style="123" bestFit="1" customWidth="1"/>
    <col min="6666" max="6912" width="11.42578125" style="123"/>
    <col min="6913" max="6913" width="5.7109375" style="123" bestFit="1" customWidth="1"/>
    <col min="6914" max="6914" width="16" style="123" customWidth="1"/>
    <col min="6915" max="6920" width="9.7109375" style="123" customWidth="1"/>
    <col min="6921" max="6921" width="8.7109375" style="123" bestFit="1" customWidth="1"/>
    <col min="6922" max="7168" width="11.42578125" style="123"/>
    <col min="7169" max="7169" width="5.7109375" style="123" bestFit="1" customWidth="1"/>
    <col min="7170" max="7170" width="16" style="123" customWidth="1"/>
    <col min="7171" max="7176" width="9.7109375" style="123" customWidth="1"/>
    <col min="7177" max="7177" width="8.7109375" style="123" bestFit="1" customWidth="1"/>
    <col min="7178" max="7424" width="11.42578125" style="123"/>
    <col min="7425" max="7425" width="5.7109375" style="123" bestFit="1" customWidth="1"/>
    <col min="7426" max="7426" width="16" style="123" customWidth="1"/>
    <col min="7427" max="7432" width="9.7109375" style="123" customWidth="1"/>
    <col min="7433" max="7433" width="8.7109375" style="123" bestFit="1" customWidth="1"/>
    <col min="7434" max="7680" width="11.42578125" style="123"/>
    <col min="7681" max="7681" width="5.7109375" style="123" bestFit="1" customWidth="1"/>
    <col min="7682" max="7682" width="16" style="123" customWidth="1"/>
    <col min="7683" max="7688" width="9.7109375" style="123" customWidth="1"/>
    <col min="7689" max="7689" width="8.7109375" style="123" bestFit="1" customWidth="1"/>
    <col min="7690" max="7936" width="11.42578125" style="123"/>
    <col min="7937" max="7937" width="5.7109375" style="123" bestFit="1" customWidth="1"/>
    <col min="7938" max="7938" width="16" style="123" customWidth="1"/>
    <col min="7939" max="7944" width="9.7109375" style="123" customWidth="1"/>
    <col min="7945" max="7945" width="8.7109375" style="123" bestFit="1" customWidth="1"/>
    <col min="7946" max="8192" width="11.42578125" style="123"/>
    <col min="8193" max="8193" width="5.7109375" style="123" bestFit="1" customWidth="1"/>
    <col min="8194" max="8194" width="16" style="123" customWidth="1"/>
    <col min="8195" max="8200" width="9.7109375" style="123" customWidth="1"/>
    <col min="8201" max="8201" width="8.7109375" style="123" bestFit="1" customWidth="1"/>
    <col min="8202" max="8448" width="11.42578125" style="123"/>
    <col min="8449" max="8449" width="5.7109375" style="123" bestFit="1" customWidth="1"/>
    <col min="8450" max="8450" width="16" style="123" customWidth="1"/>
    <col min="8451" max="8456" width="9.7109375" style="123" customWidth="1"/>
    <col min="8457" max="8457" width="8.7109375" style="123" bestFit="1" customWidth="1"/>
    <col min="8458" max="8704" width="11.42578125" style="123"/>
    <col min="8705" max="8705" width="5.7109375" style="123" bestFit="1" customWidth="1"/>
    <col min="8706" max="8706" width="16" style="123" customWidth="1"/>
    <col min="8707" max="8712" width="9.7109375" style="123" customWidth="1"/>
    <col min="8713" max="8713" width="8.7109375" style="123" bestFit="1" customWidth="1"/>
    <col min="8714" max="8960" width="11.42578125" style="123"/>
    <col min="8961" max="8961" width="5.7109375" style="123" bestFit="1" customWidth="1"/>
    <col min="8962" max="8962" width="16" style="123" customWidth="1"/>
    <col min="8963" max="8968" width="9.7109375" style="123" customWidth="1"/>
    <col min="8969" max="8969" width="8.7109375" style="123" bestFit="1" customWidth="1"/>
    <col min="8970" max="9216" width="11.42578125" style="123"/>
    <col min="9217" max="9217" width="5.7109375" style="123" bestFit="1" customWidth="1"/>
    <col min="9218" max="9218" width="16" style="123" customWidth="1"/>
    <col min="9219" max="9224" width="9.7109375" style="123" customWidth="1"/>
    <col min="9225" max="9225" width="8.7109375" style="123" bestFit="1" customWidth="1"/>
    <col min="9226" max="9472" width="11.42578125" style="123"/>
    <col min="9473" max="9473" width="5.7109375" style="123" bestFit="1" customWidth="1"/>
    <col min="9474" max="9474" width="16" style="123" customWidth="1"/>
    <col min="9475" max="9480" width="9.7109375" style="123" customWidth="1"/>
    <col min="9481" max="9481" width="8.7109375" style="123" bestFit="1" customWidth="1"/>
    <col min="9482" max="9728" width="11.42578125" style="123"/>
    <col min="9729" max="9729" width="5.7109375" style="123" bestFit="1" customWidth="1"/>
    <col min="9730" max="9730" width="16" style="123" customWidth="1"/>
    <col min="9731" max="9736" width="9.7109375" style="123" customWidth="1"/>
    <col min="9737" max="9737" width="8.7109375" style="123" bestFit="1" customWidth="1"/>
    <col min="9738" max="9984" width="11.42578125" style="123"/>
    <col min="9985" max="9985" width="5.7109375" style="123" bestFit="1" customWidth="1"/>
    <col min="9986" max="9986" width="16" style="123" customWidth="1"/>
    <col min="9987" max="9992" width="9.7109375" style="123" customWidth="1"/>
    <col min="9993" max="9993" width="8.7109375" style="123" bestFit="1" customWidth="1"/>
    <col min="9994" max="10240" width="11.42578125" style="123"/>
    <col min="10241" max="10241" width="5.7109375" style="123" bestFit="1" customWidth="1"/>
    <col min="10242" max="10242" width="16" style="123" customWidth="1"/>
    <col min="10243" max="10248" width="9.7109375" style="123" customWidth="1"/>
    <col min="10249" max="10249" width="8.7109375" style="123" bestFit="1" customWidth="1"/>
    <col min="10250" max="10496" width="11.42578125" style="123"/>
    <col min="10497" max="10497" width="5.7109375" style="123" bestFit="1" customWidth="1"/>
    <col min="10498" max="10498" width="16" style="123" customWidth="1"/>
    <col min="10499" max="10504" width="9.7109375" style="123" customWidth="1"/>
    <col min="10505" max="10505" width="8.7109375" style="123" bestFit="1" customWidth="1"/>
    <col min="10506" max="10752" width="11.42578125" style="123"/>
    <col min="10753" max="10753" width="5.7109375" style="123" bestFit="1" customWidth="1"/>
    <col min="10754" max="10754" width="16" style="123" customWidth="1"/>
    <col min="10755" max="10760" width="9.7109375" style="123" customWidth="1"/>
    <col min="10761" max="10761" width="8.7109375" style="123" bestFit="1" customWidth="1"/>
    <col min="10762" max="11008" width="11.42578125" style="123"/>
    <col min="11009" max="11009" width="5.7109375" style="123" bestFit="1" customWidth="1"/>
    <col min="11010" max="11010" width="16" style="123" customWidth="1"/>
    <col min="11011" max="11016" width="9.7109375" style="123" customWidth="1"/>
    <col min="11017" max="11017" width="8.7109375" style="123" bestFit="1" customWidth="1"/>
    <col min="11018" max="11264" width="11.42578125" style="123"/>
    <col min="11265" max="11265" width="5.7109375" style="123" bestFit="1" customWidth="1"/>
    <col min="11266" max="11266" width="16" style="123" customWidth="1"/>
    <col min="11267" max="11272" width="9.7109375" style="123" customWidth="1"/>
    <col min="11273" max="11273" width="8.7109375" style="123" bestFit="1" customWidth="1"/>
    <col min="11274" max="11520" width="11.42578125" style="123"/>
    <col min="11521" max="11521" width="5.7109375" style="123" bestFit="1" customWidth="1"/>
    <col min="11522" max="11522" width="16" style="123" customWidth="1"/>
    <col min="11523" max="11528" width="9.7109375" style="123" customWidth="1"/>
    <col min="11529" max="11529" width="8.7109375" style="123" bestFit="1" customWidth="1"/>
    <col min="11530" max="11776" width="11.42578125" style="123"/>
    <col min="11777" max="11777" width="5.7109375" style="123" bestFit="1" customWidth="1"/>
    <col min="11778" max="11778" width="16" style="123" customWidth="1"/>
    <col min="11779" max="11784" width="9.7109375" style="123" customWidth="1"/>
    <col min="11785" max="11785" width="8.7109375" style="123" bestFit="1" customWidth="1"/>
    <col min="11786" max="12032" width="11.42578125" style="123"/>
    <col min="12033" max="12033" width="5.7109375" style="123" bestFit="1" customWidth="1"/>
    <col min="12034" max="12034" width="16" style="123" customWidth="1"/>
    <col min="12035" max="12040" width="9.7109375" style="123" customWidth="1"/>
    <col min="12041" max="12041" width="8.7109375" style="123" bestFit="1" customWidth="1"/>
    <col min="12042" max="12288" width="11.42578125" style="123"/>
    <col min="12289" max="12289" width="5.7109375" style="123" bestFit="1" customWidth="1"/>
    <col min="12290" max="12290" width="16" style="123" customWidth="1"/>
    <col min="12291" max="12296" width="9.7109375" style="123" customWidth="1"/>
    <col min="12297" max="12297" width="8.7109375" style="123" bestFit="1" customWidth="1"/>
    <col min="12298" max="12544" width="11.42578125" style="123"/>
    <col min="12545" max="12545" width="5.7109375" style="123" bestFit="1" customWidth="1"/>
    <col min="12546" max="12546" width="16" style="123" customWidth="1"/>
    <col min="12547" max="12552" width="9.7109375" style="123" customWidth="1"/>
    <col min="12553" max="12553" width="8.7109375" style="123" bestFit="1" customWidth="1"/>
    <col min="12554" max="12800" width="11.42578125" style="123"/>
    <col min="12801" max="12801" width="5.7109375" style="123" bestFit="1" customWidth="1"/>
    <col min="12802" max="12802" width="16" style="123" customWidth="1"/>
    <col min="12803" max="12808" width="9.7109375" style="123" customWidth="1"/>
    <col min="12809" max="12809" width="8.7109375" style="123" bestFit="1" customWidth="1"/>
    <col min="12810" max="13056" width="11.42578125" style="123"/>
    <col min="13057" max="13057" width="5.7109375" style="123" bestFit="1" customWidth="1"/>
    <col min="13058" max="13058" width="16" style="123" customWidth="1"/>
    <col min="13059" max="13064" width="9.7109375" style="123" customWidth="1"/>
    <col min="13065" max="13065" width="8.7109375" style="123" bestFit="1" customWidth="1"/>
    <col min="13066" max="13312" width="11.42578125" style="123"/>
    <col min="13313" max="13313" width="5.7109375" style="123" bestFit="1" customWidth="1"/>
    <col min="13314" max="13314" width="16" style="123" customWidth="1"/>
    <col min="13315" max="13320" width="9.7109375" style="123" customWidth="1"/>
    <col min="13321" max="13321" width="8.7109375" style="123" bestFit="1" customWidth="1"/>
    <col min="13322" max="13568" width="11.42578125" style="123"/>
    <col min="13569" max="13569" width="5.7109375" style="123" bestFit="1" customWidth="1"/>
    <col min="13570" max="13570" width="16" style="123" customWidth="1"/>
    <col min="13571" max="13576" width="9.7109375" style="123" customWidth="1"/>
    <col min="13577" max="13577" width="8.7109375" style="123" bestFit="1" customWidth="1"/>
    <col min="13578" max="13824" width="11.42578125" style="123"/>
    <col min="13825" max="13825" width="5.7109375" style="123" bestFit="1" customWidth="1"/>
    <col min="13826" max="13826" width="16" style="123" customWidth="1"/>
    <col min="13827" max="13832" width="9.7109375" style="123" customWidth="1"/>
    <col min="13833" max="13833" width="8.7109375" style="123" bestFit="1" customWidth="1"/>
    <col min="13834" max="14080" width="11.42578125" style="123"/>
    <col min="14081" max="14081" width="5.7109375" style="123" bestFit="1" customWidth="1"/>
    <col min="14082" max="14082" width="16" style="123" customWidth="1"/>
    <col min="14083" max="14088" width="9.7109375" style="123" customWidth="1"/>
    <col min="14089" max="14089" width="8.7109375" style="123" bestFit="1" customWidth="1"/>
    <col min="14090" max="14336" width="11.42578125" style="123"/>
    <col min="14337" max="14337" width="5.7109375" style="123" bestFit="1" customWidth="1"/>
    <col min="14338" max="14338" width="16" style="123" customWidth="1"/>
    <col min="14339" max="14344" width="9.7109375" style="123" customWidth="1"/>
    <col min="14345" max="14345" width="8.7109375" style="123" bestFit="1" customWidth="1"/>
    <col min="14346" max="14592" width="11.42578125" style="123"/>
    <col min="14593" max="14593" width="5.7109375" style="123" bestFit="1" customWidth="1"/>
    <col min="14594" max="14594" width="16" style="123" customWidth="1"/>
    <col min="14595" max="14600" width="9.7109375" style="123" customWidth="1"/>
    <col min="14601" max="14601" width="8.7109375" style="123" bestFit="1" customWidth="1"/>
    <col min="14602" max="14848" width="11.42578125" style="123"/>
    <col min="14849" max="14849" width="5.7109375" style="123" bestFit="1" customWidth="1"/>
    <col min="14850" max="14850" width="16" style="123" customWidth="1"/>
    <col min="14851" max="14856" width="9.7109375" style="123" customWidth="1"/>
    <col min="14857" max="14857" width="8.7109375" style="123" bestFit="1" customWidth="1"/>
    <col min="14858" max="15104" width="11.42578125" style="123"/>
    <col min="15105" max="15105" width="5.7109375" style="123" bestFit="1" customWidth="1"/>
    <col min="15106" max="15106" width="16" style="123" customWidth="1"/>
    <col min="15107" max="15112" width="9.7109375" style="123" customWidth="1"/>
    <col min="15113" max="15113" width="8.7109375" style="123" bestFit="1" customWidth="1"/>
    <col min="15114" max="15360" width="11.42578125" style="123"/>
    <col min="15361" max="15361" width="5.7109375" style="123" bestFit="1" customWidth="1"/>
    <col min="15362" max="15362" width="16" style="123" customWidth="1"/>
    <col min="15363" max="15368" width="9.7109375" style="123" customWidth="1"/>
    <col min="15369" max="15369" width="8.7109375" style="123" bestFit="1" customWidth="1"/>
    <col min="15370" max="15616" width="11.42578125" style="123"/>
    <col min="15617" max="15617" width="5.7109375" style="123" bestFit="1" customWidth="1"/>
    <col min="15618" max="15618" width="16" style="123" customWidth="1"/>
    <col min="15619" max="15624" width="9.7109375" style="123" customWidth="1"/>
    <col min="15625" max="15625" width="8.7109375" style="123" bestFit="1" customWidth="1"/>
    <col min="15626" max="15872" width="11.42578125" style="123"/>
    <col min="15873" max="15873" width="5.7109375" style="123" bestFit="1" customWidth="1"/>
    <col min="15874" max="15874" width="16" style="123" customWidth="1"/>
    <col min="15875" max="15880" width="9.7109375" style="123" customWidth="1"/>
    <col min="15881" max="15881" width="8.7109375" style="123" bestFit="1" customWidth="1"/>
    <col min="15882" max="16128" width="11.42578125" style="123"/>
    <col min="16129" max="16129" width="5.7109375" style="123" bestFit="1" customWidth="1"/>
    <col min="16130" max="16130" width="16" style="123" customWidth="1"/>
    <col min="16131" max="16136" width="9.7109375" style="123" customWidth="1"/>
    <col min="16137" max="16137" width="8.7109375" style="123" bestFit="1" customWidth="1"/>
    <col min="16138" max="16384" width="11.42578125" style="123"/>
  </cols>
  <sheetData>
    <row r="4" spans="1:11" x14ac:dyDescent="0.25">
      <c r="A4" s="123" t="s">
        <v>73</v>
      </c>
    </row>
    <row r="5" spans="1:11" ht="15.75" customHeight="1" x14ac:dyDescent="0.25">
      <c r="A5" s="150"/>
      <c r="B5" s="149"/>
      <c r="C5" s="367" t="s">
        <v>1</v>
      </c>
      <c r="D5" s="368"/>
      <c r="E5" s="369" t="s">
        <v>2</v>
      </c>
      <c r="F5" s="368"/>
      <c r="G5" s="369" t="s">
        <v>72</v>
      </c>
      <c r="H5" s="368"/>
      <c r="I5" s="148"/>
    </row>
    <row r="6" spans="1:11" x14ac:dyDescent="0.25">
      <c r="A6" s="147"/>
      <c r="B6" s="146"/>
      <c r="C6" s="370" t="s">
        <v>5</v>
      </c>
      <c r="D6" s="371"/>
      <c r="E6" s="372" t="s">
        <v>5</v>
      </c>
      <c r="F6" s="371"/>
      <c r="G6" s="372" t="s">
        <v>5</v>
      </c>
      <c r="H6" s="371"/>
      <c r="I6" s="145"/>
    </row>
    <row r="7" spans="1:11" x14ac:dyDescent="0.25">
      <c r="A7" s="144" t="s">
        <v>7</v>
      </c>
      <c r="B7" s="143" t="s">
        <v>8</v>
      </c>
      <c r="C7" s="142" t="s">
        <v>10</v>
      </c>
      <c r="D7" s="142" t="s">
        <v>11</v>
      </c>
      <c r="E7" s="142" t="s">
        <v>10</v>
      </c>
      <c r="F7" s="142" t="s">
        <v>11</v>
      </c>
      <c r="G7" s="142" t="s">
        <v>10</v>
      </c>
      <c r="H7" s="142" t="s">
        <v>11</v>
      </c>
      <c r="I7" s="141" t="s">
        <v>16</v>
      </c>
    </row>
    <row r="8" spans="1:11" x14ac:dyDescent="0.25">
      <c r="A8" s="140" t="s">
        <v>71</v>
      </c>
      <c r="B8" s="137" t="s">
        <v>70</v>
      </c>
      <c r="C8" s="139"/>
      <c r="D8" s="138"/>
      <c r="E8" s="139"/>
      <c r="F8" s="138"/>
      <c r="G8" s="139"/>
      <c r="H8" s="138"/>
      <c r="I8" s="137"/>
    </row>
    <row r="9" spans="1:11" x14ac:dyDescent="0.25">
      <c r="A9" s="136"/>
      <c r="B9" s="135"/>
      <c r="C9" s="133"/>
      <c r="D9" s="134"/>
      <c r="E9" s="133"/>
      <c r="F9" s="134"/>
      <c r="G9" s="133"/>
      <c r="H9" s="134"/>
      <c r="I9" s="133">
        <f>C9+E9+G9-D9-F9-H9</f>
        <v>0</v>
      </c>
    </row>
    <row r="10" spans="1:11" x14ac:dyDescent="0.25">
      <c r="A10" s="132"/>
      <c r="B10" s="131"/>
      <c r="C10" s="129"/>
      <c r="D10" s="130"/>
      <c r="E10" s="129"/>
      <c r="F10" s="130"/>
      <c r="G10" s="129"/>
      <c r="H10" s="130"/>
      <c r="I10" s="129">
        <f>C10+E10+G10-D10-F10-H10</f>
        <v>0</v>
      </c>
    </row>
    <row r="11" spans="1:11" s="124" customFormat="1" ht="20.25" x14ac:dyDescent="0.3">
      <c r="A11" s="128"/>
      <c r="B11" s="125" t="s">
        <v>69</v>
      </c>
      <c r="C11" s="127">
        <f t="shared" ref="C11:H11" si="0">SUM(C8:C10)</f>
        <v>0</v>
      </c>
      <c r="D11" s="126">
        <f t="shared" si="0"/>
        <v>0</v>
      </c>
      <c r="E11" s="127">
        <f t="shared" si="0"/>
        <v>0</v>
      </c>
      <c r="F11" s="126">
        <f t="shared" si="0"/>
        <v>0</v>
      </c>
      <c r="G11" s="127">
        <f t="shared" si="0"/>
        <v>0</v>
      </c>
      <c r="H11" s="126">
        <f t="shared" si="0"/>
        <v>0</v>
      </c>
      <c r="I11" s="125"/>
      <c r="J11" s="123"/>
      <c r="K11" s="123"/>
    </row>
    <row r="14" spans="1:11" x14ac:dyDescent="0.25">
      <c r="A14" s="123" t="s">
        <v>68</v>
      </c>
      <c r="B14" s="123" t="s">
        <v>67</v>
      </c>
    </row>
    <row r="17" spans="1:2" x14ac:dyDescent="0.25">
      <c r="A17" s="123" t="s">
        <v>66</v>
      </c>
      <c r="B17" s="123" t="s">
        <v>65</v>
      </c>
    </row>
  </sheetData>
  <mergeCells count="6">
    <mergeCell ref="C5:D5"/>
    <mergeCell ref="E5:F5"/>
    <mergeCell ref="G5:H5"/>
    <mergeCell ref="C6:D6"/>
    <mergeCell ref="E6:F6"/>
    <mergeCell ref="G6:H6"/>
  </mergeCells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&amp;COppgave 7.6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9"/>
  <sheetViews>
    <sheetView showGridLines="0" showZeros="0" workbookViewId="0"/>
  </sheetViews>
  <sheetFormatPr baseColWidth="10" defaultRowHeight="12.75" x14ac:dyDescent="0.2"/>
  <cols>
    <col min="1" max="1" width="3.140625" style="151" customWidth="1"/>
    <col min="2" max="2" width="2.42578125" style="151" customWidth="1"/>
    <col min="3" max="3" width="12.140625" style="151" customWidth="1"/>
    <col min="4" max="4" width="16.42578125" style="151" customWidth="1"/>
    <col min="5" max="5" width="4.140625" style="151" customWidth="1"/>
    <col min="6" max="6" width="16.85546875" style="151" customWidth="1"/>
    <col min="7" max="7" width="3.7109375" style="151" customWidth="1"/>
    <col min="8" max="8" width="11.42578125" style="151"/>
    <col min="9" max="9" width="2.5703125" style="151" bestFit="1" customWidth="1"/>
    <col min="10" max="16384" width="11.42578125" style="151"/>
  </cols>
  <sheetData>
    <row r="1" spans="1:10" s="214" customFormat="1" ht="15.75" x14ac:dyDescent="0.25">
      <c r="A1" s="215" t="s">
        <v>26</v>
      </c>
      <c r="C1" s="215"/>
      <c r="D1" s="215"/>
      <c r="E1" s="215"/>
      <c r="F1" s="215"/>
      <c r="G1" s="215"/>
      <c r="H1" s="215"/>
      <c r="I1" s="215"/>
      <c r="J1" s="215"/>
    </row>
    <row r="2" spans="1:10" s="210" customFormat="1" ht="8.25" x14ac:dyDescent="0.15">
      <c r="A2" s="213"/>
      <c r="B2" s="212"/>
      <c r="C2" s="212"/>
      <c r="D2" s="212"/>
      <c r="E2" s="212"/>
      <c r="F2" s="212"/>
      <c r="G2" s="212"/>
      <c r="H2" s="212"/>
      <c r="I2" s="212"/>
      <c r="J2" s="211"/>
    </row>
    <row r="3" spans="1:10" s="202" customFormat="1" ht="12" x14ac:dyDescent="0.2">
      <c r="A3" s="209"/>
      <c r="B3" s="183" t="s">
        <v>27</v>
      </c>
      <c r="C3" s="203"/>
      <c r="D3" s="183"/>
      <c r="E3" s="183" t="s">
        <v>78</v>
      </c>
      <c r="F3" s="203"/>
      <c r="G3" s="203"/>
      <c r="H3" s="203"/>
      <c r="I3" s="203"/>
      <c r="J3" s="207"/>
    </row>
    <row r="4" spans="1:10" s="202" customFormat="1" ht="12" x14ac:dyDescent="0.2">
      <c r="A4" s="209"/>
      <c r="B4" s="183" t="s">
        <v>28</v>
      </c>
      <c r="C4" s="203"/>
      <c r="D4" s="183"/>
      <c r="E4" s="183" t="s">
        <v>77</v>
      </c>
      <c r="F4" s="203"/>
      <c r="G4" s="203"/>
      <c r="H4" s="203"/>
      <c r="I4" s="203"/>
      <c r="J4" s="207"/>
    </row>
    <row r="5" spans="1:10" s="202" customFormat="1" ht="12" x14ac:dyDescent="0.2">
      <c r="A5" s="209"/>
      <c r="B5" s="183" t="s">
        <v>29</v>
      </c>
      <c r="C5" s="203"/>
      <c r="D5" s="183"/>
      <c r="E5" s="183" t="s">
        <v>76</v>
      </c>
      <c r="F5" s="203"/>
      <c r="G5" s="203"/>
      <c r="H5" s="203"/>
      <c r="I5" s="203"/>
      <c r="J5" s="207"/>
    </row>
    <row r="6" spans="1:10" s="202" customFormat="1" ht="12" x14ac:dyDescent="0.2">
      <c r="A6" s="209"/>
      <c r="B6" s="183" t="s">
        <v>30</v>
      </c>
      <c r="C6" s="203"/>
      <c r="D6" s="183"/>
      <c r="E6" s="208" t="s">
        <v>75</v>
      </c>
      <c r="F6" s="203"/>
      <c r="G6" s="203"/>
      <c r="H6" s="203"/>
      <c r="I6" s="203"/>
      <c r="J6" s="207"/>
    </row>
    <row r="7" spans="1:10" s="202" customFormat="1" ht="12" x14ac:dyDescent="0.2">
      <c r="A7" s="206"/>
      <c r="B7" s="185" t="s">
        <v>31</v>
      </c>
      <c r="C7" s="205"/>
      <c r="D7" s="185"/>
      <c r="E7" s="185" t="s">
        <v>74</v>
      </c>
      <c r="F7" s="205"/>
      <c r="G7" s="205"/>
      <c r="H7" s="205"/>
      <c r="I7" s="205"/>
      <c r="J7" s="204"/>
    </row>
    <row r="8" spans="1:10" s="202" customFormat="1" ht="12" x14ac:dyDescent="0.2">
      <c r="A8" s="203"/>
      <c r="B8" s="183"/>
      <c r="C8" s="203"/>
      <c r="D8" s="183"/>
      <c r="E8" s="183"/>
      <c r="F8" s="203"/>
      <c r="G8" s="203"/>
      <c r="H8" s="203"/>
      <c r="I8" s="203"/>
      <c r="J8" s="203"/>
    </row>
    <row r="9" spans="1:10" s="181" customFormat="1" ht="12" x14ac:dyDescent="0.2">
      <c r="A9" s="201"/>
      <c r="B9" s="199"/>
      <c r="C9" s="199"/>
      <c r="D9" s="199"/>
      <c r="E9" s="199"/>
      <c r="F9" s="199"/>
      <c r="G9" s="199"/>
      <c r="H9" s="200"/>
      <c r="I9" s="199"/>
      <c r="J9" s="198"/>
    </row>
    <row r="10" spans="1:10" s="181" customFormat="1" ht="12" x14ac:dyDescent="0.2">
      <c r="A10" s="189"/>
      <c r="B10" s="197" t="s">
        <v>32</v>
      </c>
      <c r="C10" s="195" t="s">
        <v>33</v>
      </c>
      <c r="D10" s="195"/>
      <c r="E10" s="195"/>
      <c r="F10" s="183"/>
      <c r="G10" s="183"/>
      <c r="H10" s="182"/>
      <c r="I10" s="183"/>
      <c r="J10" s="188"/>
    </row>
    <row r="11" spans="1:10" s="159" customFormat="1" ht="8.25" x14ac:dyDescent="0.15">
      <c r="A11" s="191"/>
      <c r="B11" s="170"/>
      <c r="C11" s="196"/>
      <c r="D11" s="196"/>
      <c r="E11" s="196"/>
      <c r="F11" s="170"/>
      <c r="G11" s="170"/>
      <c r="H11" s="176"/>
      <c r="I11" s="170"/>
      <c r="J11" s="190"/>
    </row>
    <row r="12" spans="1:10" s="181" customFormat="1" ht="12" x14ac:dyDescent="0.2">
      <c r="A12" s="189"/>
      <c r="B12" s="194"/>
      <c r="C12" s="195" t="s">
        <v>34</v>
      </c>
      <c r="D12" s="195"/>
      <c r="E12" s="195"/>
      <c r="F12" s="183"/>
      <c r="G12" s="183"/>
      <c r="H12" s="182"/>
      <c r="I12" s="183"/>
      <c r="J12" s="188"/>
    </row>
    <row r="13" spans="1:10" s="159" customFormat="1" ht="8.25" x14ac:dyDescent="0.15">
      <c r="A13" s="191"/>
      <c r="B13" s="170"/>
      <c r="C13" s="196"/>
      <c r="D13" s="196"/>
      <c r="E13" s="196"/>
      <c r="F13" s="170"/>
      <c r="G13" s="170"/>
      <c r="H13" s="176"/>
      <c r="I13" s="170"/>
      <c r="J13" s="190"/>
    </row>
    <row r="14" spans="1:10" s="181" customFormat="1" ht="12" x14ac:dyDescent="0.2">
      <c r="A14" s="189"/>
      <c r="B14" s="194"/>
      <c r="C14" s="195" t="s">
        <v>35</v>
      </c>
      <c r="D14" s="195"/>
      <c r="E14" s="195"/>
      <c r="F14" s="183"/>
      <c r="G14" s="183"/>
      <c r="H14" s="182"/>
      <c r="I14" s="183"/>
      <c r="J14" s="188"/>
    </row>
    <row r="15" spans="1:10" s="181" customFormat="1" ht="12" x14ac:dyDescent="0.2">
      <c r="A15" s="189"/>
      <c r="B15" s="183"/>
      <c r="C15" s="183"/>
      <c r="D15" s="183"/>
      <c r="E15" s="183"/>
      <c r="F15" s="183"/>
      <c r="G15" s="183"/>
      <c r="H15" s="182"/>
      <c r="I15" s="183"/>
      <c r="J15" s="188"/>
    </row>
    <row r="16" spans="1:10" s="181" customFormat="1" ht="12" x14ac:dyDescent="0.2">
      <c r="A16" s="189"/>
      <c r="B16" s="183"/>
      <c r="C16" s="183"/>
      <c r="D16" s="183"/>
      <c r="E16" s="183"/>
      <c r="F16" s="183"/>
      <c r="G16" s="183"/>
      <c r="H16" s="182"/>
      <c r="I16" s="183"/>
      <c r="J16" s="188"/>
    </row>
    <row r="17" spans="1:10" s="181" customFormat="1" ht="12" x14ac:dyDescent="0.2">
      <c r="A17" s="189"/>
      <c r="B17" s="183" t="s">
        <v>36</v>
      </c>
      <c r="C17" s="183"/>
      <c r="D17" s="194" t="s">
        <v>37</v>
      </c>
      <c r="E17" s="183"/>
      <c r="F17" s="183"/>
      <c r="G17" s="183"/>
      <c r="H17" s="182"/>
      <c r="I17" s="183"/>
      <c r="J17" s="188"/>
    </row>
    <row r="18" spans="1:10" s="159" customFormat="1" ht="8.25" x14ac:dyDescent="0.15">
      <c r="A18" s="191"/>
      <c r="B18" s="170"/>
      <c r="C18" s="170"/>
      <c r="D18" s="170"/>
      <c r="E18" s="170"/>
      <c r="F18" s="170"/>
      <c r="G18" s="170"/>
      <c r="H18" s="176"/>
      <c r="I18" s="170"/>
      <c r="J18" s="190"/>
    </row>
    <row r="19" spans="1:10" s="181" customFormat="1" ht="12" x14ac:dyDescent="0.2">
      <c r="A19" s="189"/>
      <c r="B19" s="183" t="s">
        <v>38</v>
      </c>
      <c r="C19" s="183"/>
      <c r="D19" s="193"/>
      <c r="E19" s="192"/>
      <c r="F19" s="183"/>
      <c r="G19" s="183"/>
      <c r="H19" s="182"/>
      <c r="I19" s="183"/>
      <c r="J19" s="188"/>
    </row>
    <row r="20" spans="1:10" s="159" customFormat="1" ht="8.25" x14ac:dyDescent="0.15">
      <c r="A20" s="191"/>
      <c r="B20" s="170"/>
      <c r="C20" s="170"/>
      <c r="D20" s="170"/>
      <c r="E20" s="170"/>
      <c r="F20" s="170"/>
      <c r="G20" s="170"/>
      <c r="H20" s="176"/>
      <c r="I20" s="170"/>
      <c r="J20" s="190"/>
    </row>
    <row r="21" spans="1:10" s="181" customFormat="1" ht="12" x14ac:dyDescent="0.2">
      <c r="A21" s="189"/>
      <c r="B21" s="183" t="s">
        <v>39</v>
      </c>
      <c r="C21" s="183"/>
      <c r="D21" s="183" t="s">
        <v>40</v>
      </c>
      <c r="E21" s="183"/>
      <c r="F21" s="183"/>
      <c r="G21" s="183"/>
      <c r="H21" s="182"/>
      <c r="I21" s="183"/>
      <c r="J21" s="188"/>
    </row>
    <row r="22" spans="1:10" s="181" customFormat="1" ht="12" x14ac:dyDescent="0.2">
      <c r="A22" s="187"/>
      <c r="B22" s="185"/>
      <c r="C22" s="185"/>
      <c r="D22" s="185"/>
      <c r="E22" s="185"/>
      <c r="F22" s="185"/>
      <c r="G22" s="185"/>
      <c r="H22" s="186"/>
      <c r="I22" s="185"/>
      <c r="J22" s="184"/>
    </row>
    <row r="23" spans="1:10" s="181" customFormat="1" ht="12" x14ac:dyDescent="0.2">
      <c r="A23" s="183"/>
      <c r="B23" s="183"/>
      <c r="C23" s="183"/>
      <c r="D23" s="183"/>
      <c r="E23" s="183"/>
      <c r="F23" s="183"/>
      <c r="G23" s="183"/>
      <c r="H23" s="182"/>
      <c r="I23" s="183"/>
      <c r="J23" s="182"/>
    </row>
    <row r="24" spans="1:10" ht="15" x14ac:dyDescent="0.2">
      <c r="B24" s="155"/>
      <c r="C24" s="155"/>
      <c r="D24" s="155"/>
      <c r="E24" s="155"/>
      <c r="F24" s="154"/>
      <c r="G24" s="154"/>
      <c r="H24" s="180" t="s">
        <v>41</v>
      </c>
      <c r="I24" s="178"/>
      <c r="J24" s="180" t="s">
        <v>42</v>
      </c>
    </row>
    <row r="25" spans="1:10" ht="15" x14ac:dyDescent="0.2">
      <c r="B25" s="155"/>
      <c r="C25" s="155"/>
      <c r="D25" s="155"/>
      <c r="E25" s="155"/>
      <c r="F25" s="154"/>
      <c r="G25" s="154"/>
      <c r="H25" s="179"/>
      <c r="I25" s="178"/>
      <c r="J25" s="177" t="s">
        <v>43</v>
      </c>
    </row>
    <row r="26" spans="1:10" ht="15.75" thickBot="1" x14ac:dyDescent="0.25">
      <c r="A26" s="154" t="s">
        <v>44</v>
      </c>
      <c r="D26" s="154"/>
      <c r="E26" s="154"/>
      <c r="G26" s="154"/>
      <c r="H26" s="152"/>
      <c r="I26" s="153"/>
      <c r="J26" s="152"/>
    </row>
    <row r="27" spans="1:10" ht="15.75" thickBot="1" x14ac:dyDescent="0.25">
      <c r="A27" s="154" t="s">
        <v>45</v>
      </c>
      <c r="D27" s="154"/>
      <c r="E27" s="154"/>
      <c r="G27" s="154"/>
      <c r="H27" s="164"/>
      <c r="I27" s="153"/>
      <c r="J27" s="152"/>
    </row>
    <row r="28" spans="1:10" s="159" customFormat="1" ht="8.25" x14ac:dyDescent="0.15">
      <c r="A28" s="170"/>
      <c r="B28" s="158"/>
      <c r="D28" s="158"/>
      <c r="E28" s="158"/>
      <c r="F28" s="170"/>
      <c r="G28" s="158"/>
      <c r="H28" s="176"/>
      <c r="I28" s="170"/>
      <c r="J28" s="176"/>
    </row>
    <row r="29" spans="1:10" ht="15.75" thickBot="1" x14ac:dyDescent="0.25">
      <c r="A29" s="154" t="s">
        <v>46</v>
      </c>
      <c r="D29" s="154"/>
      <c r="E29" s="154"/>
      <c r="G29" s="154"/>
      <c r="H29" s="152"/>
      <c r="I29" s="153"/>
      <c r="J29" s="152"/>
    </row>
    <row r="30" spans="1:10" ht="15.75" thickBot="1" x14ac:dyDescent="0.25">
      <c r="A30" s="154" t="s">
        <v>47</v>
      </c>
      <c r="D30" s="154"/>
      <c r="E30" s="154"/>
      <c r="G30" s="154"/>
      <c r="H30" s="164"/>
      <c r="I30" s="153"/>
      <c r="J30" s="152"/>
    </row>
    <row r="31" spans="1:10" ht="15.75" thickBot="1" x14ac:dyDescent="0.25">
      <c r="D31" s="154"/>
      <c r="E31" s="154"/>
      <c r="G31" s="154"/>
      <c r="H31" s="152"/>
      <c r="I31" s="153"/>
      <c r="J31" s="152"/>
    </row>
    <row r="32" spans="1:10" ht="15.75" thickBot="1" x14ac:dyDescent="0.25">
      <c r="A32" s="154" t="s">
        <v>48</v>
      </c>
      <c r="D32" s="175"/>
      <c r="E32" s="175"/>
      <c r="G32" s="154"/>
      <c r="H32" s="164"/>
      <c r="I32" s="153"/>
      <c r="J32" s="152"/>
    </row>
    <row r="33" spans="1:10" s="159" customFormat="1" ht="8.25" x14ac:dyDescent="0.15">
      <c r="B33" s="167"/>
      <c r="D33" s="167"/>
      <c r="E33" s="167"/>
      <c r="G33" s="167"/>
      <c r="H33" s="162"/>
      <c r="J33" s="162"/>
    </row>
    <row r="34" spans="1:10" ht="15.75" thickBot="1" x14ac:dyDescent="0.25">
      <c r="A34" s="154" t="s">
        <v>49</v>
      </c>
      <c r="D34" s="154"/>
      <c r="E34" s="154"/>
      <c r="G34" s="154"/>
      <c r="H34" s="152"/>
      <c r="I34" s="153"/>
      <c r="J34" s="152"/>
    </row>
    <row r="35" spans="1:10" ht="15.75" thickBot="1" x14ac:dyDescent="0.25">
      <c r="A35" s="154" t="s">
        <v>50</v>
      </c>
      <c r="D35" s="154"/>
      <c r="E35" s="154"/>
      <c r="G35" s="154"/>
      <c r="H35" s="164"/>
      <c r="I35" s="168" t="s">
        <v>51</v>
      </c>
      <c r="J35" s="164">
        <f>H35*0.25</f>
        <v>0</v>
      </c>
    </row>
    <row r="36" spans="1:10" s="159" customFormat="1" ht="8.25" x14ac:dyDescent="0.15">
      <c r="B36" s="167"/>
      <c r="D36" s="167"/>
      <c r="E36" s="167"/>
      <c r="G36" s="167"/>
      <c r="H36" s="162"/>
      <c r="I36" s="174"/>
      <c r="J36" s="162"/>
    </row>
    <row r="37" spans="1:10" ht="15.75" thickBot="1" x14ac:dyDescent="0.25">
      <c r="A37" s="154" t="s">
        <v>52</v>
      </c>
      <c r="D37" s="154"/>
      <c r="E37" s="154"/>
      <c r="G37" s="154"/>
      <c r="H37" s="152"/>
      <c r="I37" s="172"/>
      <c r="J37" s="152"/>
    </row>
    <row r="38" spans="1:10" ht="15.75" thickBot="1" x14ac:dyDescent="0.25">
      <c r="A38" s="154" t="s">
        <v>53</v>
      </c>
      <c r="D38" s="154"/>
      <c r="E38" s="154"/>
      <c r="G38" s="154"/>
      <c r="H38" s="164"/>
      <c r="I38" s="168" t="s">
        <v>51</v>
      </c>
      <c r="J38" s="164">
        <f>H38*0.15</f>
        <v>0</v>
      </c>
    </row>
    <row r="39" spans="1:10" s="159" customFormat="1" ht="8.25" x14ac:dyDescent="0.15">
      <c r="B39" s="167"/>
      <c r="D39" s="167"/>
      <c r="E39" s="167"/>
      <c r="G39" s="167"/>
      <c r="H39" s="162"/>
      <c r="I39" s="174"/>
      <c r="J39" s="162"/>
    </row>
    <row r="40" spans="1:10" ht="15.75" thickBot="1" x14ac:dyDescent="0.25">
      <c r="A40" s="154" t="s">
        <v>54</v>
      </c>
      <c r="D40" s="154"/>
      <c r="E40" s="154"/>
      <c r="G40" s="154"/>
      <c r="H40" s="152"/>
      <c r="I40" s="172"/>
      <c r="J40" s="152"/>
    </row>
    <row r="41" spans="1:10" ht="15.75" thickBot="1" x14ac:dyDescent="0.25">
      <c r="A41" s="154" t="s">
        <v>55</v>
      </c>
      <c r="D41" s="154"/>
      <c r="E41" s="154"/>
      <c r="G41" s="154"/>
      <c r="H41" s="164"/>
      <c r="I41" s="168" t="s">
        <v>51</v>
      </c>
      <c r="J41" s="164">
        <f>H41*0.08</f>
        <v>0</v>
      </c>
    </row>
    <row r="42" spans="1:10" s="159" customFormat="1" ht="8.25" x14ac:dyDescent="0.15">
      <c r="B42" s="167"/>
      <c r="D42" s="167"/>
      <c r="E42" s="167"/>
      <c r="G42" s="167"/>
      <c r="H42" s="162"/>
      <c r="I42" s="174"/>
      <c r="J42" s="162"/>
    </row>
    <row r="43" spans="1:10" ht="13.5" thickBot="1" x14ac:dyDescent="0.25">
      <c r="D43" s="154"/>
      <c r="E43" s="154"/>
      <c r="G43" s="154"/>
    </row>
    <row r="44" spans="1:10" s="155" customFormat="1" ht="15.75" thickBot="1" x14ac:dyDescent="0.25">
      <c r="A44" s="154" t="s">
        <v>56</v>
      </c>
      <c r="B44" s="154"/>
      <c r="D44" s="154"/>
      <c r="E44" s="154"/>
      <c r="G44" s="154"/>
      <c r="H44" s="164"/>
      <c r="I44" s="168" t="s">
        <v>51</v>
      </c>
      <c r="J44" s="164">
        <f>H44*0.25</f>
        <v>0</v>
      </c>
    </row>
    <row r="45" spans="1:10" s="155" customFormat="1" ht="15" x14ac:dyDescent="0.2">
      <c r="A45" s="154" t="s">
        <v>57</v>
      </c>
      <c r="B45" s="154"/>
      <c r="D45" s="154"/>
      <c r="E45" s="154"/>
      <c r="G45" s="154"/>
      <c r="H45" s="173"/>
      <c r="I45" s="168"/>
      <c r="J45" s="173"/>
    </row>
    <row r="46" spans="1:10" s="159" customFormat="1" ht="9" thickBot="1" x14ac:dyDescent="0.2">
      <c r="B46" s="167"/>
      <c r="D46" s="167"/>
      <c r="E46" s="167"/>
      <c r="G46" s="167"/>
      <c r="H46" s="162"/>
      <c r="J46" s="162"/>
    </row>
    <row r="47" spans="1:10" ht="15.75" thickBot="1" x14ac:dyDescent="0.25">
      <c r="A47" s="154" t="s">
        <v>58</v>
      </c>
      <c r="D47" s="154"/>
      <c r="E47" s="154"/>
      <c r="G47" s="154"/>
      <c r="H47" s="152"/>
      <c r="I47" s="172" t="s">
        <v>59</v>
      </c>
      <c r="J47" s="164"/>
    </row>
    <row r="48" spans="1:10" s="159" customFormat="1" ht="9" thickBot="1" x14ac:dyDescent="0.2">
      <c r="B48" s="167"/>
      <c r="D48" s="167"/>
      <c r="E48" s="167"/>
      <c r="G48" s="167"/>
      <c r="H48" s="162"/>
      <c r="J48" s="162"/>
    </row>
    <row r="49" spans="1:10" ht="15.75" thickBot="1" x14ac:dyDescent="0.25">
      <c r="A49" s="154" t="s">
        <v>60</v>
      </c>
      <c r="D49" s="154"/>
      <c r="E49" s="154"/>
      <c r="G49" s="154"/>
      <c r="H49" s="152"/>
      <c r="I49" s="172" t="s">
        <v>59</v>
      </c>
      <c r="J49" s="164"/>
    </row>
    <row r="50" spans="1:10" s="159" customFormat="1" ht="9" thickBot="1" x14ac:dyDescent="0.2">
      <c r="B50" s="167"/>
      <c r="D50" s="167"/>
      <c r="E50" s="167"/>
      <c r="G50" s="167"/>
      <c r="H50" s="162"/>
      <c r="J50" s="162"/>
    </row>
    <row r="51" spans="1:10" ht="15" thickBot="1" x14ac:dyDescent="0.25">
      <c r="A51" s="151" t="s">
        <v>61</v>
      </c>
      <c r="I51" s="171" t="s">
        <v>59</v>
      </c>
      <c r="J51" s="164">
        <v>0</v>
      </c>
    </row>
    <row r="52" spans="1:10" s="159" customFormat="1" ht="9" thickBot="1" x14ac:dyDescent="0.2">
      <c r="G52" s="170"/>
      <c r="J52" s="162"/>
    </row>
    <row r="53" spans="1:10" ht="15.75" thickBot="1" x14ac:dyDescent="0.25">
      <c r="A53" s="155">
        <v>11</v>
      </c>
      <c r="B53" s="154" t="s">
        <v>62</v>
      </c>
      <c r="D53" s="154"/>
      <c r="E53" s="154"/>
      <c r="G53" s="169"/>
      <c r="H53" s="152"/>
      <c r="I53" s="168"/>
      <c r="J53" s="164">
        <f>J35+J38+J41+J44-J47-J49-J51</f>
        <v>0</v>
      </c>
    </row>
    <row r="54" spans="1:10" s="159" customFormat="1" ht="9" thickBot="1" x14ac:dyDescent="0.2">
      <c r="F54" s="167"/>
      <c r="G54" s="158"/>
      <c r="H54" s="162"/>
      <c r="J54" s="162"/>
    </row>
    <row r="55" spans="1:10" ht="15.75" thickBot="1" x14ac:dyDescent="0.25">
      <c r="A55" s="155">
        <v>11</v>
      </c>
      <c r="B55" s="155" t="s">
        <v>63</v>
      </c>
      <c r="D55" s="155"/>
      <c r="E55" s="155"/>
      <c r="F55" s="157"/>
      <c r="G55" s="157"/>
      <c r="H55" s="166"/>
      <c r="I55" s="165"/>
      <c r="J55" s="164"/>
    </row>
    <row r="56" spans="1:10" s="159" customFormat="1" x14ac:dyDescent="0.2">
      <c r="A56" s="155"/>
      <c r="B56" s="155"/>
      <c r="D56" s="155"/>
      <c r="E56" s="155"/>
      <c r="F56" s="157"/>
      <c r="G56" s="163"/>
      <c r="H56" s="161"/>
      <c r="J56" s="162"/>
    </row>
    <row r="57" spans="1:10" s="155" customFormat="1" x14ac:dyDescent="0.2">
      <c r="A57" s="155" t="s">
        <v>64</v>
      </c>
      <c r="F57" s="157"/>
      <c r="G57" s="157"/>
      <c r="H57" s="161"/>
      <c r="J57" s="160"/>
    </row>
    <row r="58" spans="1:10" ht="15" x14ac:dyDescent="0.2">
      <c r="B58" s="159"/>
      <c r="C58" s="159"/>
      <c r="D58" s="159"/>
      <c r="E58" s="159"/>
      <c r="F58" s="158"/>
      <c r="G58" s="157"/>
      <c r="H58" s="156"/>
      <c r="I58" s="153"/>
      <c r="J58" s="152"/>
    </row>
    <row r="59" spans="1:10" ht="15" x14ac:dyDescent="0.2">
      <c r="B59" s="155"/>
      <c r="C59" s="155"/>
      <c r="D59" s="155"/>
      <c r="E59" s="155"/>
      <c r="F59" s="154"/>
      <c r="I59" s="153"/>
      <c r="J59" s="152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 Løsning oppgave 7.6c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1"/>
  <sheetViews>
    <sheetView showGridLines="0" showZeros="0" zoomScaleNormal="150" workbookViewId="0"/>
  </sheetViews>
  <sheetFormatPr baseColWidth="10" defaultRowHeight="15" x14ac:dyDescent="0.2"/>
  <cols>
    <col min="1" max="1" width="6.140625" style="153" customWidth="1"/>
    <col min="2" max="2" width="18.140625" style="153" customWidth="1"/>
    <col min="3" max="3" width="5.140625" style="153" bestFit="1" customWidth="1"/>
    <col min="4" max="15" width="9.5703125" style="153" customWidth="1"/>
    <col min="16" max="16" width="8.42578125" style="153" customWidth="1"/>
    <col min="17" max="16384" width="11.42578125" style="153"/>
  </cols>
  <sheetData>
    <row r="1" spans="1:16" ht="15.75" x14ac:dyDescent="0.25">
      <c r="A1" s="123" t="s">
        <v>68</v>
      </c>
      <c r="B1" s="123"/>
      <c r="C1" s="123"/>
      <c r="D1" s="123"/>
      <c r="E1" s="123"/>
      <c r="F1" s="123"/>
      <c r="G1" s="123"/>
    </row>
    <row r="2" spans="1:16" ht="15.75" x14ac:dyDescent="0.25">
      <c r="A2" s="283"/>
      <c r="B2" s="282"/>
      <c r="C2" s="282"/>
      <c r="D2" s="282"/>
      <c r="E2" s="282"/>
      <c r="F2" s="282"/>
      <c r="G2" s="282"/>
      <c r="H2" s="246" t="s">
        <v>102</v>
      </c>
      <c r="I2" s="281" t="s">
        <v>101</v>
      </c>
      <c r="J2" s="246" t="s">
        <v>100</v>
      </c>
      <c r="K2" s="280" t="s">
        <v>99</v>
      </c>
    </row>
    <row r="3" spans="1:16" ht="15.75" x14ac:dyDescent="0.25">
      <c r="A3" s="279"/>
      <c r="B3" s="278"/>
      <c r="C3" s="278"/>
      <c r="D3" s="278"/>
      <c r="E3" s="278"/>
      <c r="F3" s="278"/>
      <c r="G3" s="278"/>
      <c r="H3" s="239" t="s">
        <v>98</v>
      </c>
      <c r="I3" s="277"/>
      <c r="J3" s="239" t="s">
        <v>97</v>
      </c>
      <c r="K3" s="276" t="s">
        <v>96</v>
      </c>
    </row>
    <row r="4" spans="1:16" ht="15.75" x14ac:dyDescent="0.25">
      <c r="A4" s="275" t="s">
        <v>95</v>
      </c>
      <c r="B4" s="274"/>
      <c r="C4" s="274"/>
      <c r="D4" s="274"/>
      <c r="E4" s="274"/>
      <c r="F4" s="274"/>
      <c r="G4" s="274"/>
      <c r="H4" s="141" t="s">
        <v>94</v>
      </c>
      <c r="I4" s="273"/>
      <c r="J4" s="272"/>
      <c r="K4" s="271"/>
    </row>
    <row r="5" spans="1:16" ht="15.75" x14ac:dyDescent="0.25">
      <c r="A5" s="270" t="s">
        <v>93</v>
      </c>
      <c r="B5" s="269" t="s">
        <v>92</v>
      </c>
      <c r="C5" s="268"/>
      <c r="D5" s="267"/>
      <c r="E5" s="266"/>
      <c r="F5" s="266"/>
      <c r="G5" s="266"/>
      <c r="H5" s="265">
        <v>560</v>
      </c>
      <c r="I5" s="264"/>
      <c r="J5" s="139"/>
      <c r="K5" s="263"/>
    </row>
    <row r="6" spans="1:16" ht="15.75" x14ac:dyDescent="0.25">
      <c r="A6" s="262" t="s">
        <v>91</v>
      </c>
      <c r="B6" s="261" t="s">
        <v>90</v>
      </c>
      <c r="C6" s="260"/>
      <c r="D6" s="259"/>
      <c r="E6" s="258"/>
      <c r="F6" s="258"/>
      <c r="G6" s="258"/>
      <c r="H6" s="257">
        <v>2500</v>
      </c>
      <c r="I6" s="256"/>
      <c r="J6" s="133"/>
      <c r="K6" s="255"/>
    </row>
    <row r="7" spans="1:16" ht="15.75" x14ac:dyDescent="0.25">
      <c r="A7" s="262" t="s">
        <v>88</v>
      </c>
      <c r="B7" s="261" t="s">
        <v>89</v>
      </c>
      <c r="C7" s="260"/>
      <c r="D7" s="259"/>
      <c r="E7" s="258"/>
      <c r="F7" s="258"/>
      <c r="G7" s="258"/>
      <c r="H7" s="257">
        <v>45890</v>
      </c>
      <c r="I7" s="256"/>
      <c r="J7" s="133"/>
      <c r="K7" s="255"/>
    </row>
    <row r="8" spans="1:16" ht="15.75" x14ac:dyDescent="0.25">
      <c r="A8" s="262" t="s">
        <v>88</v>
      </c>
      <c r="B8" s="261" t="s">
        <v>87</v>
      </c>
      <c r="C8" s="260"/>
      <c r="D8" s="259"/>
      <c r="E8" s="258"/>
      <c r="F8" s="258"/>
      <c r="G8" s="258"/>
      <c r="H8" s="257">
        <v>18950</v>
      </c>
      <c r="I8" s="256"/>
      <c r="J8" s="133"/>
      <c r="K8" s="255"/>
    </row>
    <row r="9" spans="1:16" ht="15.75" x14ac:dyDescent="0.25">
      <c r="A9" s="254" t="s">
        <v>86</v>
      </c>
      <c r="B9" s="253" t="s">
        <v>85</v>
      </c>
      <c r="C9" s="252"/>
      <c r="D9" s="251"/>
      <c r="E9" s="250"/>
      <c r="F9" s="250"/>
      <c r="G9" s="250"/>
      <c r="H9" s="249">
        <v>20700</v>
      </c>
      <c r="I9" s="248"/>
      <c r="J9" s="129"/>
      <c r="K9" s="247"/>
    </row>
    <row r="11" spans="1:16" ht="15.75" x14ac:dyDescent="0.25">
      <c r="A11" s="246" t="s">
        <v>7</v>
      </c>
      <c r="B11" s="245" t="s">
        <v>8</v>
      </c>
      <c r="C11" s="244" t="s">
        <v>3</v>
      </c>
      <c r="D11" s="374">
        <v>2400</v>
      </c>
      <c r="E11" s="374"/>
      <c r="F11" s="374">
        <v>2710</v>
      </c>
      <c r="G11" s="374"/>
      <c r="H11" s="374">
        <v>4300</v>
      </c>
      <c r="I11" s="374"/>
      <c r="J11" s="374">
        <v>6340</v>
      </c>
      <c r="K11" s="374"/>
      <c r="L11" s="374">
        <v>6800</v>
      </c>
      <c r="M11" s="374"/>
      <c r="N11" s="374">
        <v>7090</v>
      </c>
      <c r="O11" s="374"/>
      <c r="P11" s="243"/>
    </row>
    <row r="12" spans="1:16" ht="15.75" customHeight="1" x14ac:dyDescent="0.25">
      <c r="A12" s="242"/>
      <c r="B12" s="241"/>
      <c r="C12" s="240" t="s">
        <v>9</v>
      </c>
      <c r="D12" s="373" t="s">
        <v>84</v>
      </c>
      <c r="E12" s="373"/>
      <c r="F12" s="373" t="s">
        <v>83</v>
      </c>
      <c r="G12" s="373"/>
      <c r="H12" s="373" t="s">
        <v>6</v>
      </c>
      <c r="I12" s="373"/>
      <c r="J12" s="373" t="s">
        <v>24</v>
      </c>
      <c r="K12" s="373"/>
      <c r="L12" s="373" t="s">
        <v>82</v>
      </c>
      <c r="M12" s="373"/>
      <c r="N12" s="373" t="s">
        <v>81</v>
      </c>
      <c r="O12" s="373"/>
      <c r="P12" s="239"/>
    </row>
    <row r="13" spans="1:16" ht="15.75" x14ac:dyDescent="0.25">
      <c r="A13" s="238"/>
      <c r="B13" s="238"/>
      <c r="C13" s="238"/>
      <c r="D13" s="142" t="s">
        <v>10</v>
      </c>
      <c r="E13" s="142" t="s">
        <v>11</v>
      </c>
      <c r="F13" s="142" t="s">
        <v>10</v>
      </c>
      <c r="G13" s="142" t="s">
        <v>11</v>
      </c>
      <c r="H13" s="237" t="s">
        <v>10</v>
      </c>
      <c r="I13" s="237" t="s">
        <v>11</v>
      </c>
      <c r="J13" s="142" t="s">
        <v>10</v>
      </c>
      <c r="K13" s="142" t="s">
        <v>11</v>
      </c>
      <c r="L13" s="142" t="s">
        <v>10</v>
      </c>
      <c r="M13" s="142" t="s">
        <v>11</v>
      </c>
      <c r="N13" s="142" t="s">
        <v>10</v>
      </c>
      <c r="O13" s="142" t="s">
        <v>11</v>
      </c>
      <c r="P13" s="141" t="s">
        <v>16</v>
      </c>
    </row>
    <row r="14" spans="1:16" ht="18" x14ac:dyDescent="0.35">
      <c r="A14" s="236"/>
      <c r="B14" s="235" t="s">
        <v>80</v>
      </c>
      <c r="C14" s="234"/>
      <c r="D14" s="139"/>
      <c r="E14" s="138"/>
      <c r="F14" s="139"/>
      <c r="G14" s="138"/>
      <c r="H14" s="139"/>
      <c r="I14" s="138"/>
      <c r="J14" s="139"/>
      <c r="K14" s="233"/>
      <c r="L14" s="139"/>
      <c r="M14" s="138"/>
      <c r="N14" s="139"/>
      <c r="O14" s="138"/>
      <c r="P14" s="232">
        <f>+D14+F14+H14+J14+L14-E14-G14-I14-K14-M14</f>
        <v>0</v>
      </c>
    </row>
    <row r="15" spans="1:16" ht="18" x14ac:dyDescent="0.35">
      <c r="A15" s="231"/>
      <c r="B15" s="230"/>
      <c r="C15" s="229"/>
      <c r="D15" s="133"/>
      <c r="E15" s="134"/>
      <c r="F15" s="133"/>
      <c r="G15" s="134"/>
      <c r="H15" s="133"/>
      <c r="I15" s="134"/>
      <c r="J15" s="133"/>
      <c r="K15" s="228"/>
      <c r="L15" s="133"/>
      <c r="M15" s="134"/>
      <c r="N15" s="133"/>
      <c r="O15" s="134"/>
      <c r="P15" s="221">
        <f t="shared" ref="P15:P21" si="0">+D15+F15+H15+J15+L15-E15-G15-I15-K15-M15+N15-O15</f>
        <v>0</v>
      </c>
    </row>
    <row r="16" spans="1:16" ht="18" x14ac:dyDescent="0.35">
      <c r="A16" s="231"/>
      <c r="B16" s="230"/>
      <c r="C16" s="229"/>
      <c r="D16" s="133"/>
      <c r="E16" s="134"/>
      <c r="F16" s="133"/>
      <c r="G16" s="134"/>
      <c r="H16" s="133"/>
      <c r="I16" s="134"/>
      <c r="J16" s="133"/>
      <c r="K16" s="228"/>
      <c r="L16" s="133"/>
      <c r="M16" s="134"/>
      <c r="N16" s="133"/>
      <c r="O16" s="134"/>
      <c r="P16" s="221">
        <f t="shared" si="0"/>
        <v>0</v>
      </c>
    </row>
    <row r="17" spans="1:16" ht="18" x14ac:dyDescent="0.35">
      <c r="A17" s="231"/>
      <c r="B17" s="230"/>
      <c r="C17" s="229"/>
      <c r="D17" s="133"/>
      <c r="E17" s="134"/>
      <c r="F17" s="133"/>
      <c r="G17" s="134"/>
      <c r="H17" s="133"/>
      <c r="I17" s="134"/>
      <c r="J17" s="133"/>
      <c r="K17" s="228"/>
      <c r="L17" s="133"/>
      <c r="M17" s="134"/>
      <c r="N17" s="133"/>
      <c r="O17" s="134"/>
      <c r="P17" s="221">
        <f t="shared" si="0"/>
        <v>0</v>
      </c>
    </row>
    <row r="18" spans="1:16" ht="18" x14ac:dyDescent="0.35">
      <c r="A18" s="231"/>
      <c r="B18" s="230"/>
      <c r="C18" s="229"/>
      <c r="D18" s="133"/>
      <c r="E18" s="134"/>
      <c r="F18" s="133"/>
      <c r="G18" s="134"/>
      <c r="H18" s="133"/>
      <c r="I18" s="134"/>
      <c r="J18" s="133"/>
      <c r="K18" s="228"/>
      <c r="L18" s="133"/>
      <c r="M18" s="134"/>
      <c r="N18" s="133"/>
      <c r="O18" s="134"/>
      <c r="P18" s="221">
        <f t="shared" si="0"/>
        <v>0</v>
      </c>
    </row>
    <row r="19" spans="1:16" ht="18" x14ac:dyDescent="0.35">
      <c r="A19" s="231"/>
      <c r="B19" s="230"/>
      <c r="C19" s="229"/>
      <c r="D19" s="133"/>
      <c r="E19" s="134"/>
      <c r="F19" s="133"/>
      <c r="G19" s="134"/>
      <c r="H19" s="133"/>
      <c r="I19" s="134"/>
      <c r="J19" s="133"/>
      <c r="K19" s="228"/>
      <c r="L19" s="133"/>
      <c r="M19" s="134"/>
      <c r="N19" s="133"/>
      <c r="O19" s="134"/>
      <c r="P19" s="221">
        <f t="shared" si="0"/>
        <v>0</v>
      </c>
    </row>
    <row r="20" spans="1:16" ht="18" x14ac:dyDescent="0.35">
      <c r="A20" s="227"/>
      <c r="B20" s="226"/>
      <c r="C20" s="225"/>
      <c r="D20" s="223"/>
      <c r="E20" s="222"/>
      <c r="F20" s="223"/>
      <c r="G20" s="222"/>
      <c r="H20" s="223"/>
      <c r="I20" s="222"/>
      <c r="J20" s="223"/>
      <c r="K20" s="224"/>
      <c r="L20" s="223"/>
      <c r="M20" s="222"/>
      <c r="N20" s="223"/>
      <c r="O20" s="222"/>
      <c r="P20" s="221">
        <f t="shared" si="0"/>
        <v>0</v>
      </c>
    </row>
    <row r="21" spans="1:16" s="216" customFormat="1" ht="21" x14ac:dyDescent="0.35">
      <c r="A21" s="220"/>
      <c r="B21" s="219" t="s">
        <v>79</v>
      </c>
      <c r="C21" s="219"/>
      <c r="D21" s="127">
        <f t="shared" ref="D21:O21" si="1">SUM(D14:D20)</f>
        <v>0</v>
      </c>
      <c r="E21" s="126">
        <f t="shared" si="1"/>
        <v>0</v>
      </c>
      <c r="F21" s="127">
        <f t="shared" si="1"/>
        <v>0</v>
      </c>
      <c r="G21" s="126">
        <f t="shared" si="1"/>
        <v>0</v>
      </c>
      <c r="H21" s="127">
        <f t="shared" si="1"/>
        <v>0</v>
      </c>
      <c r="I21" s="126">
        <f t="shared" si="1"/>
        <v>0</v>
      </c>
      <c r="J21" s="127">
        <f t="shared" si="1"/>
        <v>0</v>
      </c>
      <c r="K21" s="218">
        <f t="shared" si="1"/>
        <v>0</v>
      </c>
      <c r="L21" s="127">
        <f t="shared" si="1"/>
        <v>0</v>
      </c>
      <c r="M21" s="126">
        <f t="shared" si="1"/>
        <v>0</v>
      </c>
      <c r="N21" s="127">
        <f t="shared" si="1"/>
        <v>0</v>
      </c>
      <c r="O21" s="126">
        <f t="shared" si="1"/>
        <v>0</v>
      </c>
      <c r="P21" s="217">
        <f t="shared" si="0"/>
        <v>0</v>
      </c>
    </row>
  </sheetData>
  <mergeCells count="12">
    <mergeCell ref="J12:K12"/>
    <mergeCell ref="L12:M12"/>
    <mergeCell ref="N12:O12"/>
    <mergeCell ref="D11:E11"/>
    <mergeCell ref="F11:G11"/>
    <mergeCell ref="H11:I11"/>
    <mergeCell ref="J11:K11"/>
    <mergeCell ref="L11:M11"/>
    <mergeCell ref="N11:O11"/>
    <mergeCell ref="D12:E12"/>
    <mergeCell ref="F12:G12"/>
    <mergeCell ref="H12:I12"/>
  </mergeCells>
  <pageMargins left="0.19685039370078741" right="0.19685039370078741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7.8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91"/>
  <sheetViews>
    <sheetView showGridLines="0" showZeros="0" zoomScaleNormal="100" workbookViewId="0"/>
  </sheetViews>
  <sheetFormatPr baseColWidth="10" defaultRowHeight="15.75" x14ac:dyDescent="0.25"/>
  <cols>
    <col min="1" max="1" width="6.7109375" style="285" customWidth="1"/>
    <col min="2" max="2" width="19.42578125" style="123" customWidth="1"/>
    <col min="3" max="3" width="3.5703125" style="123" bestFit="1" customWidth="1"/>
    <col min="4" max="4" width="3.28515625" style="123" bestFit="1" customWidth="1"/>
    <col min="5" max="14" width="9.7109375" style="284" customWidth="1"/>
    <col min="15" max="15" width="3.28515625" style="284" customWidth="1"/>
    <col min="16" max="27" width="9.7109375" style="284" customWidth="1"/>
    <col min="28" max="28" width="3.28515625" style="284" bestFit="1" customWidth="1"/>
    <col min="29" max="40" width="9.7109375" style="284" customWidth="1"/>
    <col min="41" max="41" width="3.28515625" style="284" customWidth="1"/>
    <col min="42" max="53" width="9.7109375" style="284" customWidth="1"/>
    <col min="54" max="54" width="8.85546875" style="123" customWidth="1"/>
    <col min="55" max="256" width="11.42578125" style="123"/>
    <col min="257" max="257" width="6.7109375" style="123" customWidth="1"/>
    <col min="258" max="258" width="19.42578125" style="123" customWidth="1"/>
    <col min="259" max="259" width="3.5703125" style="123" bestFit="1" customWidth="1"/>
    <col min="260" max="260" width="3.28515625" style="123" bestFit="1" customWidth="1"/>
    <col min="261" max="270" width="9.7109375" style="123" customWidth="1"/>
    <col min="271" max="271" width="3.28515625" style="123" customWidth="1"/>
    <col min="272" max="283" width="9.7109375" style="123" customWidth="1"/>
    <col min="284" max="284" width="3.28515625" style="123" bestFit="1" customWidth="1"/>
    <col min="285" max="296" width="9.7109375" style="123" customWidth="1"/>
    <col min="297" max="297" width="3.28515625" style="123" customWidth="1"/>
    <col min="298" max="309" width="9.7109375" style="123" customWidth="1"/>
    <col min="310" max="310" width="8.85546875" style="123" customWidth="1"/>
    <col min="311" max="512" width="11.42578125" style="123"/>
    <col min="513" max="513" width="6.7109375" style="123" customWidth="1"/>
    <col min="514" max="514" width="19.42578125" style="123" customWidth="1"/>
    <col min="515" max="515" width="3.5703125" style="123" bestFit="1" customWidth="1"/>
    <col min="516" max="516" width="3.28515625" style="123" bestFit="1" customWidth="1"/>
    <col min="517" max="526" width="9.7109375" style="123" customWidth="1"/>
    <col min="527" max="527" width="3.28515625" style="123" customWidth="1"/>
    <col min="528" max="539" width="9.7109375" style="123" customWidth="1"/>
    <col min="540" max="540" width="3.28515625" style="123" bestFit="1" customWidth="1"/>
    <col min="541" max="552" width="9.7109375" style="123" customWidth="1"/>
    <col min="553" max="553" width="3.28515625" style="123" customWidth="1"/>
    <col min="554" max="565" width="9.7109375" style="123" customWidth="1"/>
    <col min="566" max="566" width="8.85546875" style="123" customWidth="1"/>
    <col min="567" max="768" width="11.42578125" style="123"/>
    <col min="769" max="769" width="6.7109375" style="123" customWidth="1"/>
    <col min="770" max="770" width="19.42578125" style="123" customWidth="1"/>
    <col min="771" max="771" width="3.5703125" style="123" bestFit="1" customWidth="1"/>
    <col min="772" max="772" width="3.28515625" style="123" bestFit="1" customWidth="1"/>
    <col min="773" max="782" width="9.7109375" style="123" customWidth="1"/>
    <col min="783" max="783" width="3.28515625" style="123" customWidth="1"/>
    <col min="784" max="795" width="9.7109375" style="123" customWidth="1"/>
    <col min="796" max="796" width="3.28515625" style="123" bestFit="1" customWidth="1"/>
    <col min="797" max="808" width="9.7109375" style="123" customWidth="1"/>
    <col min="809" max="809" width="3.28515625" style="123" customWidth="1"/>
    <col min="810" max="821" width="9.7109375" style="123" customWidth="1"/>
    <col min="822" max="822" width="8.85546875" style="123" customWidth="1"/>
    <col min="823" max="1024" width="11.42578125" style="123"/>
    <col min="1025" max="1025" width="6.7109375" style="123" customWidth="1"/>
    <col min="1026" max="1026" width="19.42578125" style="123" customWidth="1"/>
    <col min="1027" max="1027" width="3.5703125" style="123" bestFit="1" customWidth="1"/>
    <col min="1028" max="1028" width="3.28515625" style="123" bestFit="1" customWidth="1"/>
    <col min="1029" max="1038" width="9.7109375" style="123" customWidth="1"/>
    <col min="1039" max="1039" width="3.28515625" style="123" customWidth="1"/>
    <col min="1040" max="1051" width="9.7109375" style="123" customWidth="1"/>
    <col min="1052" max="1052" width="3.28515625" style="123" bestFit="1" customWidth="1"/>
    <col min="1053" max="1064" width="9.7109375" style="123" customWidth="1"/>
    <col min="1065" max="1065" width="3.28515625" style="123" customWidth="1"/>
    <col min="1066" max="1077" width="9.7109375" style="123" customWidth="1"/>
    <col min="1078" max="1078" width="8.85546875" style="123" customWidth="1"/>
    <col min="1079" max="1280" width="11.42578125" style="123"/>
    <col min="1281" max="1281" width="6.7109375" style="123" customWidth="1"/>
    <col min="1282" max="1282" width="19.42578125" style="123" customWidth="1"/>
    <col min="1283" max="1283" width="3.5703125" style="123" bestFit="1" customWidth="1"/>
    <col min="1284" max="1284" width="3.28515625" style="123" bestFit="1" customWidth="1"/>
    <col min="1285" max="1294" width="9.7109375" style="123" customWidth="1"/>
    <col min="1295" max="1295" width="3.28515625" style="123" customWidth="1"/>
    <col min="1296" max="1307" width="9.7109375" style="123" customWidth="1"/>
    <col min="1308" max="1308" width="3.28515625" style="123" bestFit="1" customWidth="1"/>
    <col min="1309" max="1320" width="9.7109375" style="123" customWidth="1"/>
    <col min="1321" max="1321" width="3.28515625" style="123" customWidth="1"/>
    <col min="1322" max="1333" width="9.7109375" style="123" customWidth="1"/>
    <col min="1334" max="1334" width="8.85546875" style="123" customWidth="1"/>
    <col min="1335" max="1536" width="11.42578125" style="123"/>
    <col min="1537" max="1537" width="6.7109375" style="123" customWidth="1"/>
    <col min="1538" max="1538" width="19.42578125" style="123" customWidth="1"/>
    <col min="1539" max="1539" width="3.5703125" style="123" bestFit="1" customWidth="1"/>
    <col min="1540" max="1540" width="3.28515625" style="123" bestFit="1" customWidth="1"/>
    <col min="1541" max="1550" width="9.7109375" style="123" customWidth="1"/>
    <col min="1551" max="1551" width="3.28515625" style="123" customWidth="1"/>
    <col min="1552" max="1563" width="9.7109375" style="123" customWidth="1"/>
    <col min="1564" max="1564" width="3.28515625" style="123" bestFit="1" customWidth="1"/>
    <col min="1565" max="1576" width="9.7109375" style="123" customWidth="1"/>
    <col min="1577" max="1577" width="3.28515625" style="123" customWidth="1"/>
    <col min="1578" max="1589" width="9.7109375" style="123" customWidth="1"/>
    <col min="1590" max="1590" width="8.85546875" style="123" customWidth="1"/>
    <col min="1591" max="1792" width="11.42578125" style="123"/>
    <col min="1793" max="1793" width="6.7109375" style="123" customWidth="1"/>
    <col min="1794" max="1794" width="19.42578125" style="123" customWidth="1"/>
    <col min="1795" max="1795" width="3.5703125" style="123" bestFit="1" customWidth="1"/>
    <col min="1796" max="1796" width="3.28515625" style="123" bestFit="1" customWidth="1"/>
    <col min="1797" max="1806" width="9.7109375" style="123" customWidth="1"/>
    <col min="1807" max="1807" width="3.28515625" style="123" customWidth="1"/>
    <col min="1808" max="1819" width="9.7109375" style="123" customWidth="1"/>
    <col min="1820" max="1820" width="3.28515625" style="123" bestFit="1" customWidth="1"/>
    <col min="1821" max="1832" width="9.7109375" style="123" customWidth="1"/>
    <col min="1833" max="1833" width="3.28515625" style="123" customWidth="1"/>
    <col min="1834" max="1845" width="9.7109375" style="123" customWidth="1"/>
    <col min="1846" max="1846" width="8.85546875" style="123" customWidth="1"/>
    <col min="1847" max="2048" width="11.42578125" style="123"/>
    <col min="2049" max="2049" width="6.7109375" style="123" customWidth="1"/>
    <col min="2050" max="2050" width="19.42578125" style="123" customWidth="1"/>
    <col min="2051" max="2051" width="3.5703125" style="123" bestFit="1" customWidth="1"/>
    <col min="2052" max="2052" width="3.28515625" style="123" bestFit="1" customWidth="1"/>
    <col min="2053" max="2062" width="9.7109375" style="123" customWidth="1"/>
    <col min="2063" max="2063" width="3.28515625" style="123" customWidth="1"/>
    <col min="2064" max="2075" width="9.7109375" style="123" customWidth="1"/>
    <col min="2076" max="2076" width="3.28515625" style="123" bestFit="1" customWidth="1"/>
    <col min="2077" max="2088" width="9.7109375" style="123" customWidth="1"/>
    <col min="2089" max="2089" width="3.28515625" style="123" customWidth="1"/>
    <col min="2090" max="2101" width="9.7109375" style="123" customWidth="1"/>
    <col min="2102" max="2102" width="8.85546875" style="123" customWidth="1"/>
    <col min="2103" max="2304" width="11.42578125" style="123"/>
    <col min="2305" max="2305" width="6.7109375" style="123" customWidth="1"/>
    <col min="2306" max="2306" width="19.42578125" style="123" customWidth="1"/>
    <col min="2307" max="2307" width="3.5703125" style="123" bestFit="1" customWidth="1"/>
    <col min="2308" max="2308" width="3.28515625" style="123" bestFit="1" customWidth="1"/>
    <col min="2309" max="2318" width="9.7109375" style="123" customWidth="1"/>
    <col min="2319" max="2319" width="3.28515625" style="123" customWidth="1"/>
    <col min="2320" max="2331" width="9.7109375" style="123" customWidth="1"/>
    <col min="2332" max="2332" width="3.28515625" style="123" bestFit="1" customWidth="1"/>
    <col min="2333" max="2344" width="9.7109375" style="123" customWidth="1"/>
    <col min="2345" max="2345" width="3.28515625" style="123" customWidth="1"/>
    <col min="2346" max="2357" width="9.7109375" style="123" customWidth="1"/>
    <col min="2358" max="2358" width="8.85546875" style="123" customWidth="1"/>
    <col min="2359" max="2560" width="11.42578125" style="123"/>
    <col min="2561" max="2561" width="6.7109375" style="123" customWidth="1"/>
    <col min="2562" max="2562" width="19.42578125" style="123" customWidth="1"/>
    <col min="2563" max="2563" width="3.5703125" style="123" bestFit="1" customWidth="1"/>
    <col min="2564" max="2564" width="3.28515625" style="123" bestFit="1" customWidth="1"/>
    <col min="2565" max="2574" width="9.7109375" style="123" customWidth="1"/>
    <col min="2575" max="2575" width="3.28515625" style="123" customWidth="1"/>
    <col min="2576" max="2587" width="9.7109375" style="123" customWidth="1"/>
    <col min="2588" max="2588" width="3.28515625" style="123" bestFit="1" customWidth="1"/>
    <col min="2589" max="2600" width="9.7109375" style="123" customWidth="1"/>
    <col min="2601" max="2601" width="3.28515625" style="123" customWidth="1"/>
    <col min="2602" max="2613" width="9.7109375" style="123" customWidth="1"/>
    <col min="2614" max="2614" width="8.85546875" style="123" customWidth="1"/>
    <col min="2615" max="2816" width="11.42578125" style="123"/>
    <col min="2817" max="2817" width="6.7109375" style="123" customWidth="1"/>
    <col min="2818" max="2818" width="19.42578125" style="123" customWidth="1"/>
    <col min="2819" max="2819" width="3.5703125" style="123" bestFit="1" customWidth="1"/>
    <col min="2820" max="2820" width="3.28515625" style="123" bestFit="1" customWidth="1"/>
    <col min="2821" max="2830" width="9.7109375" style="123" customWidth="1"/>
    <col min="2831" max="2831" width="3.28515625" style="123" customWidth="1"/>
    <col min="2832" max="2843" width="9.7109375" style="123" customWidth="1"/>
    <col min="2844" max="2844" width="3.28515625" style="123" bestFit="1" customWidth="1"/>
    <col min="2845" max="2856" width="9.7109375" style="123" customWidth="1"/>
    <col min="2857" max="2857" width="3.28515625" style="123" customWidth="1"/>
    <col min="2858" max="2869" width="9.7109375" style="123" customWidth="1"/>
    <col min="2870" max="2870" width="8.85546875" style="123" customWidth="1"/>
    <col min="2871" max="3072" width="11.42578125" style="123"/>
    <col min="3073" max="3073" width="6.7109375" style="123" customWidth="1"/>
    <col min="3074" max="3074" width="19.42578125" style="123" customWidth="1"/>
    <col min="3075" max="3075" width="3.5703125" style="123" bestFit="1" customWidth="1"/>
    <col min="3076" max="3076" width="3.28515625" style="123" bestFit="1" customWidth="1"/>
    <col min="3077" max="3086" width="9.7109375" style="123" customWidth="1"/>
    <col min="3087" max="3087" width="3.28515625" style="123" customWidth="1"/>
    <col min="3088" max="3099" width="9.7109375" style="123" customWidth="1"/>
    <col min="3100" max="3100" width="3.28515625" style="123" bestFit="1" customWidth="1"/>
    <col min="3101" max="3112" width="9.7109375" style="123" customWidth="1"/>
    <col min="3113" max="3113" width="3.28515625" style="123" customWidth="1"/>
    <col min="3114" max="3125" width="9.7109375" style="123" customWidth="1"/>
    <col min="3126" max="3126" width="8.85546875" style="123" customWidth="1"/>
    <col min="3127" max="3328" width="11.42578125" style="123"/>
    <col min="3329" max="3329" width="6.7109375" style="123" customWidth="1"/>
    <col min="3330" max="3330" width="19.42578125" style="123" customWidth="1"/>
    <col min="3331" max="3331" width="3.5703125" style="123" bestFit="1" customWidth="1"/>
    <col min="3332" max="3332" width="3.28515625" style="123" bestFit="1" customWidth="1"/>
    <col min="3333" max="3342" width="9.7109375" style="123" customWidth="1"/>
    <col min="3343" max="3343" width="3.28515625" style="123" customWidth="1"/>
    <col min="3344" max="3355" width="9.7109375" style="123" customWidth="1"/>
    <col min="3356" max="3356" width="3.28515625" style="123" bestFit="1" customWidth="1"/>
    <col min="3357" max="3368" width="9.7109375" style="123" customWidth="1"/>
    <col min="3369" max="3369" width="3.28515625" style="123" customWidth="1"/>
    <col min="3370" max="3381" width="9.7109375" style="123" customWidth="1"/>
    <col min="3382" max="3382" width="8.85546875" style="123" customWidth="1"/>
    <col min="3383" max="3584" width="11.42578125" style="123"/>
    <col min="3585" max="3585" width="6.7109375" style="123" customWidth="1"/>
    <col min="3586" max="3586" width="19.42578125" style="123" customWidth="1"/>
    <col min="3587" max="3587" width="3.5703125" style="123" bestFit="1" customWidth="1"/>
    <col min="3588" max="3588" width="3.28515625" style="123" bestFit="1" customWidth="1"/>
    <col min="3589" max="3598" width="9.7109375" style="123" customWidth="1"/>
    <col min="3599" max="3599" width="3.28515625" style="123" customWidth="1"/>
    <col min="3600" max="3611" width="9.7109375" style="123" customWidth="1"/>
    <col min="3612" max="3612" width="3.28515625" style="123" bestFit="1" customWidth="1"/>
    <col min="3613" max="3624" width="9.7109375" style="123" customWidth="1"/>
    <col min="3625" max="3625" width="3.28515625" style="123" customWidth="1"/>
    <col min="3626" max="3637" width="9.7109375" style="123" customWidth="1"/>
    <col min="3638" max="3638" width="8.85546875" style="123" customWidth="1"/>
    <col min="3639" max="3840" width="11.42578125" style="123"/>
    <col min="3841" max="3841" width="6.7109375" style="123" customWidth="1"/>
    <col min="3842" max="3842" width="19.42578125" style="123" customWidth="1"/>
    <col min="3843" max="3843" width="3.5703125" style="123" bestFit="1" customWidth="1"/>
    <col min="3844" max="3844" width="3.28515625" style="123" bestFit="1" customWidth="1"/>
    <col min="3845" max="3854" width="9.7109375" style="123" customWidth="1"/>
    <col min="3855" max="3855" width="3.28515625" style="123" customWidth="1"/>
    <col min="3856" max="3867" width="9.7109375" style="123" customWidth="1"/>
    <col min="3868" max="3868" width="3.28515625" style="123" bestFit="1" customWidth="1"/>
    <col min="3869" max="3880" width="9.7109375" style="123" customWidth="1"/>
    <col min="3881" max="3881" width="3.28515625" style="123" customWidth="1"/>
    <col min="3882" max="3893" width="9.7109375" style="123" customWidth="1"/>
    <col min="3894" max="3894" width="8.85546875" style="123" customWidth="1"/>
    <col min="3895" max="4096" width="11.42578125" style="123"/>
    <col min="4097" max="4097" width="6.7109375" style="123" customWidth="1"/>
    <col min="4098" max="4098" width="19.42578125" style="123" customWidth="1"/>
    <col min="4099" max="4099" width="3.5703125" style="123" bestFit="1" customWidth="1"/>
    <col min="4100" max="4100" width="3.28515625" style="123" bestFit="1" customWidth="1"/>
    <col min="4101" max="4110" width="9.7109375" style="123" customWidth="1"/>
    <col min="4111" max="4111" width="3.28515625" style="123" customWidth="1"/>
    <col min="4112" max="4123" width="9.7109375" style="123" customWidth="1"/>
    <col min="4124" max="4124" width="3.28515625" style="123" bestFit="1" customWidth="1"/>
    <col min="4125" max="4136" width="9.7109375" style="123" customWidth="1"/>
    <col min="4137" max="4137" width="3.28515625" style="123" customWidth="1"/>
    <col min="4138" max="4149" width="9.7109375" style="123" customWidth="1"/>
    <col min="4150" max="4150" width="8.85546875" style="123" customWidth="1"/>
    <col min="4151" max="4352" width="11.42578125" style="123"/>
    <col min="4353" max="4353" width="6.7109375" style="123" customWidth="1"/>
    <col min="4354" max="4354" width="19.42578125" style="123" customWidth="1"/>
    <col min="4355" max="4355" width="3.5703125" style="123" bestFit="1" customWidth="1"/>
    <col min="4356" max="4356" width="3.28515625" style="123" bestFit="1" customWidth="1"/>
    <col min="4357" max="4366" width="9.7109375" style="123" customWidth="1"/>
    <col min="4367" max="4367" width="3.28515625" style="123" customWidth="1"/>
    <col min="4368" max="4379" width="9.7109375" style="123" customWidth="1"/>
    <col min="4380" max="4380" width="3.28515625" style="123" bestFit="1" customWidth="1"/>
    <col min="4381" max="4392" width="9.7109375" style="123" customWidth="1"/>
    <col min="4393" max="4393" width="3.28515625" style="123" customWidth="1"/>
    <col min="4394" max="4405" width="9.7109375" style="123" customWidth="1"/>
    <col min="4406" max="4406" width="8.85546875" style="123" customWidth="1"/>
    <col min="4407" max="4608" width="11.42578125" style="123"/>
    <col min="4609" max="4609" width="6.7109375" style="123" customWidth="1"/>
    <col min="4610" max="4610" width="19.42578125" style="123" customWidth="1"/>
    <col min="4611" max="4611" width="3.5703125" style="123" bestFit="1" customWidth="1"/>
    <col min="4612" max="4612" width="3.28515625" style="123" bestFit="1" customWidth="1"/>
    <col min="4613" max="4622" width="9.7109375" style="123" customWidth="1"/>
    <col min="4623" max="4623" width="3.28515625" style="123" customWidth="1"/>
    <col min="4624" max="4635" width="9.7109375" style="123" customWidth="1"/>
    <col min="4636" max="4636" width="3.28515625" style="123" bestFit="1" customWidth="1"/>
    <col min="4637" max="4648" width="9.7109375" style="123" customWidth="1"/>
    <col min="4649" max="4649" width="3.28515625" style="123" customWidth="1"/>
    <col min="4650" max="4661" width="9.7109375" style="123" customWidth="1"/>
    <col min="4662" max="4662" width="8.85546875" style="123" customWidth="1"/>
    <col min="4663" max="4864" width="11.42578125" style="123"/>
    <col min="4865" max="4865" width="6.7109375" style="123" customWidth="1"/>
    <col min="4866" max="4866" width="19.42578125" style="123" customWidth="1"/>
    <col min="4867" max="4867" width="3.5703125" style="123" bestFit="1" customWidth="1"/>
    <col min="4868" max="4868" width="3.28515625" style="123" bestFit="1" customWidth="1"/>
    <col min="4869" max="4878" width="9.7109375" style="123" customWidth="1"/>
    <col min="4879" max="4879" width="3.28515625" style="123" customWidth="1"/>
    <col min="4880" max="4891" width="9.7109375" style="123" customWidth="1"/>
    <col min="4892" max="4892" width="3.28515625" style="123" bestFit="1" customWidth="1"/>
    <col min="4893" max="4904" width="9.7109375" style="123" customWidth="1"/>
    <col min="4905" max="4905" width="3.28515625" style="123" customWidth="1"/>
    <col min="4906" max="4917" width="9.7109375" style="123" customWidth="1"/>
    <col min="4918" max="4918" width="8.85546875" style="123" customWidth="1"/>
    <col min="4919" max="5120" width="11.42578125" style="123"/>
    <col min="5121" max="5121" width="6.7109375" style="123" customWidth="1"/>
    <col min="5122" max="5122" width="19.42578125" style="123" customWidth="1"/>
    <col min="5123" max="5123" width="3.5703125" style="123" bestFit="1" customWidth="1"/>
    <col min="5124" max="5124" width="3.28515625" style="123" bestFit="1" customWidth="1"/>
    <col min="5125" max="5134" width="9.7109375" style="123" customWidth="1"/>
    <col min="5135" max="5135" width="3.28515625" style="123" customWidth="1"/>
    <col min="5136" max="5147" width="9.7109375" style="123" customWidth="1"/>
    <col min="5148" max="5148" width="3.28515625" style="123" bestFit="1" customWidth="1"/>
    <col min="5149" max="5160" width="9.7109375" style="123" customWidth="1"/>
    <col min="5161" max="5161" width="3.28515625" style="123" customWidth="1"/>
    <col min="5162" max="5173" width="9.7109375" style="123" customWidth="1"/>
    <col min="5174" max="5174" width="8.85546875" style="123" customWidth="1"/>
    <col min="5175" max="5376" width="11.42578125" style="123"/>
    <col min="5377" max="5377" width="6.7109375" style="123" customWidth="1"/>
    <col min="5378" max="5378" width="19.42578125" style="123" customWidth="1"/>
    <col min="5379" max="5379" width="3.5703125" style="123" bestFit="1" customWidth="1"/>
    <col min="5380" max="5380" width="3.28515625" style="123" bestFit="1" customWidth="1"/>
    <col min="5381" max="5390" width="9.7109375" style="123" customWidth="1"/>
    <col min="5391" max="5391" width="3.28515625" style="123" customWidth="1"/>
    <col min="5392" max="5403" width="9.7109375" style="123" customWidth="1"/>
    <col min="5404" max="5404" width="3.28515625" style="123" bestFit="1" customWidth="1"/>
    <col min="5405" max="5416" width="9.7109375" style="123" customWidth="1"/>
    <col min="5417" max="5417" width="3.28515625" style="123" customWidth="1"/>
    <col min="5418" max="5429" width="9.7109375" style="123" customWidth="1"/>
    <col min="5430" max="5430" width="8.85546875" style="123" customWidth="1"/>
    <col min="5431" max="5632" width="11.42578125" style="123"/>
    <col min="5633" max="5633" width="6.7109375" style="123" customWidth="1"/>
    <col min="5634" max="5634" width="19.42578125" style="123" customWidth="1"/>
    <col min="5635" max="5635" width="3.5703125" style="123" bestFit="1" customWidth="1"/>
    <col min="5636" max="5636" width="3.28515625" style="123" bestFit="1" customWidth="1"/>
    <col min="5637" max="5646" width="9.7109375" style="123" customWidth="1"/>
    <col min="5647" max="5647" width="3.28515625" style="123" customWidth="1"/>
    <col min="5648" max="5659" width="9.7109375" style="123" customWidth="1"/>
    <col min="5660" max="5660" width="3.28515625" style="123" bestFit="1" customWidth="1"/>
    <col min="5661" max="5672" width="9.7109375" style="123" customWidth="1"/>
    <col min="5673" max="5673" width="3.28515625" style="123" customWidth="1"/>
    <col min="5674" max="5685" width="9.7109375" style="123" customWidth="1"/>
    <col min="5686" max="5686" width="8.85546875" style="123" customWidth="1"/>
    <col min="5687" max="5888" width="11.42578125" style="123"/>
    <col min="5889" max="5889" width="6.7109375" style="123" customWidth="1"/>
    <col min="5890" max="5890" width="19.42578125" style="123" customWidth="1"/>
    <col min="5891" max="5891" width="3.5703125" style="123" bestFit="1" customWidth="1"/>
    <col min="5892" max="5892" width="3.28515625" style="123" bestFit="1" customWidth="1"/>
    <col min="5893" max="5902" width="9.7109375" style="123" customWidth="1"/>
    <col min="5903" max="5903" width="3.28515625" style="123" customWidth="1"/>
    <col min="5904" max="5915" width="9.7109375" style="123" customWidth="1"/>
    <col min="5916" max="5916" width="3.28515625" style="123" bestFit="1" customWidth="1"/>
    <col min="5917" max="5928" width="9.7109375" style="123" customWidth="1"/>
    <col min="5929" max="5929" width="3.28515625" style="123" customWidth="1"/>
    <col min="5930" max="5941" width="9.7109375" style="123" customWidth="1"/>
    <col min="5942" max="5942" width="8.85546875" style="123" customWidth="1"/>
    <col min="5943" max="6144" width="11.42578125" style="123"/>
    <col min="6145" max="6145" width="6.7109375" style="123" customWidth="1"/>
    <col min="6146" max="6146" width="19.42578125" style="123" customWidth="1"/>
    <col min="6147" max="6147" width="3.5703125" style="123" bestFit="1" customWidth="1"/>
    <col min="6148" max="6148" width="3.28515625" style="123" bestFit="1" customWidth="1"/>
    <col min="6149" max="6158" width="9.7109375" style="123" customWidth="1"/>
    <col min="6159" max="6159" width="3.28515625" style="123" customWidth="1"/>
    <col min="6160" max="6171" width="9.7109375" style="123" customWidth="1"/>
    <col min="6172" max="6172" width="3.28515625" style="123" bestFit="1" customWidth="1"/>
    <col min="6173" max="6184" width="9.7109375" style="123" customWidth="1"/>
    <col min="6185" max="6185" width="3.28515625" style="123" customWidth="1"/>
    <col min="6186" max="6197" width="9.7109375" style="123" customWidth="1"/>
    <col min="6198" max="6198" width="8.85546875" style="123" customWidth="1"/>
    <col min="6199" max="6400" width="11.42578125" style="123"/>
    <col min="6401" max="6401" width="6.7109375" style="123" customWidth="1"/>
    <col min="6402" max="6402" width="19.42578125" style="123" customWidth="1"/>
    <col min="6403" max="6403" width="3.5703125" style="123" bestFit="1" customWidth="1"/>
    <col min="6404" max="6404" width="3.28515625" style="123" bestFit="1" customWidth="1"/>
    <col min="6405" max="6414" width="9.7109375" style="123" customWidth="1"/>
    <col min="6415" max="6415" width="3.28515625" style="123" customWidth="1"/>
    <col min="6416" max="6427" width="9.7109375" style="123" customWidth="1"/>
    <col min="6428" max="6428" width="3.28515625" style="123" bestFit="1" customWidth="1"/>
    <col min="6429" max="6440" width="9.7109375" style="123" customWidth="1"/>
    <col min="6441" max="6441" width="3.28515625" style="123" customWidth="1"/>
    <col min="6442" max="6453" width="9.7109375" style="123" customWidth="1"/>
    <col min="6454" max="6454" width="8.85546875" style="123" customWidth="1"/>
    <col min="6455" max="6656" width="11.42578125" style="123"/>
    <col min="6657" max="6657" width="6.7109375" style="123" customWidth="1"/>
    <col min="6658" max="6658" width="19.42578125" style="123" customWidth="1"/>
    <col min="6659" max="6659" width="3.5703125" style="123" bestFit="1" customWidth="1"/>
    <col min="6660" max="6660" width="3.28515625" style="123" bestFit="1" customWidth="1"/>
    <col min="6661" max="6670" width="9.7109375" style="123" customWidth="1"/>
    <col min="6671" max="6671" width="3.28515625" style="123" customWidth="1"/>
    <col min="6672" max="6683" width="9.7109375" style="123" customWidth="1"/>
    <col min="6684" max="6684" width="3.28515625" style="123" bestFit="1" customWidth="1"/>
    <col min="6685" max="6696" width="9.7109375" style="123" customWidth="1"/>
    <col min="6697" max="6697" width="3.28515625" style="123" customWidth="1"/>
    <col min="6698" max="6709" width="9.7109375" style="123" customWidth="1"/>
    <col min="6710" max="6710" width="8.85546875" style="123" customWidth="1"/>
    <col min="6711" max="6912" width="11.42578125" style="123"/>
    <col min="6913" max="6913" width="6.7109375" style="123" customWidth="1"/>
    <col min="6914" max="6914" width="19.42578125" style="123" customWidth="1"/>
    <col min="6915" max="6915" width="3.5703125" style="123" bestFit="1" customWidth="1"/>
    <col min="6916" max="6916" width="3.28515625" style="123" bestFit="1" customWidth="1"/>
    <col min="6917" max="6926" width="9.7109375" style="123" customWidth="1"/>
    <col min="6927" max="6927" width="3.28515625" style="123" customWidth="1"/>
    <col min="6928" max="6939" width="9.7109375" style="123" customWidth="1"/>
    <col min="6940" max="6940" width="3.28515625" style="123" bestFit="1" customWidth="1"/>
    <col min="6941" max="6952" width="9.7109375" style="123" customWidth="1"/>
    <col min="6953" max="6953" width="3.28515625" style="123" customWidth="1"/>
    <col min="6954" max="6965" width="9.7109375" style="123" customWidth="1"/>
    <col min="6966" max="6966" width="8.85546875" style="123" customWidth="1"/>
    <col min="6967" max="7168" width="11.42578125" style="123"/>
    <col min="7169" max="7169" width="6.7109375" style="123" customWidth="1"/>
    <col min="7170" max="7170" width="19.42578125" style="123" customWidth="1"/>
    <col min="7171" max="7171" width="3.5703125" style="123" bestFit="1" customWidth="1"/>
    <col min="7172" max="7172" width="3.28515625" style="123" bestFit="1" customWidth="1"/>
    <col min="7173" max="7182" width="9.7109375" style="123" customWidth="1"/>
    <col min="7183" max="7183" width="3.28515625" style="123" customWidth="1"/>
    <col min="7184" max="7195" width="9.7109375" style="123" customWidth="1"/>
    <col min="7196" max="7196" width="3.28515625" style="123" bestFit="1" customWidth="1"/>
    <col min="7197" max="7208" width="9.7109375" style="123" customWidth="1"/>
    <col min="7209" max="7209" width="3.28515625" style="123" customWidth="1"/>
    <col min="7210" max="7221" width="9.7109375" style="123" customWidth="1"/>
    <col min="7222" max="7222" width="8.85546875" style="123" customWidth="1"/>
    <col min="7223" max="7424" width="11.42578125" style="123"/>
    <col min="7425" max="7425" width="6.7109375" style="123" customWidth="1"/>
    <col min="7426" max="7426" width="19.42578125" style="123" customWidth="1"/>
    <col min="7427" max="7427" width="3.5703125" style="123" bestFit="1" customWidth="1"/>
    <col min="7428" max="7428" width="3.28515625" style="123" bestFit="1" customWidth="1"/>
    <col min="7429" max="7438" width="9.7109375" style="123" customWidth="1"/>
    <col min="7439" max="7439" width="3.28515625" style="123" customWidth="1"/>
    <col min="7440" max="7451" width="9.7109375" style="123" customWidth="1"/>
    <col min="7452" max="7452" width="3.28515625" style="123" bestFit="1" customWidth="1"/>
    <col min="7453" max="7464" width="9.7109375" style="123" customWidth="1"/>
    <col min="7465" max="7465" width="3.28515625" style="123" customWidth="1"/>
    <col min="7466" max="7477" width="9.7109375" style="123" customWidth="1"/>
    <col min="7478" max="7478" width="8.85546875" style="123" customWidth="1"/>
    <col min="7479" max="7680" width="11.42578125" style="123"/>
    <col min="7681" max="7681" width="6.7109375" style="123" customWidth="1"/>
    <col min="7682" max="7682" width="19.42578125" style="123" customWidth="1"/>
    <col min="7683" max="7683" width="3.5703125" style="123" bestFit="1" customWidth="1"/>
    <col min="7684" max="7684" width="3.28515625" style="123" bestFit="1" customWidth="1"/>
    <col min="7685" max="7694" width="9.7109375" style="123" customWidth="1"/>
    <col min="7695" max="7695" width="3.28515625" style="123" customWidth="1"/>
    <col min="7696" max="7707" width="9.7109375" style="123" customWidth="1"/>
    <col min="7708" max="7708" width="3.28515625" style="123" bestFit="1" customWidth="1"/>
    <col min="7709" max="7720" width="9.7109375" style="123" customWidth="1"/>
    <col min="7721" max="7721" width="3.28515625" style="123" customWidth="1"/>
    <col min="7722" max="7733" width="9.7109375" style="123" customWidth="1"/>
    <col min="7734" max="7734" width="8.85546875" style="123" customWidth="1"/>
    <col min="7735" max="7936" width="11.42578125" style="123"/>
    <col min="7937" max="7937" width="6.7109375" style="123" customWidth="1"/>
    <col min="7938" max="7938" width="19.42578125" style="123" customWidth="1"/>
    <col min="7939" max="7939" width="3.5703125" style="123" bestFit="1" customWidth="1"/>
    <col min="7940" max="7940" width="3.28515625" style="123" bestFit="1" customWidth="1"/>
    <col min="7941" max="7950" width="9.7109375" style="123" customWidth="1"/>
    <col min="7951" max="7951" width="3.28515625" style="123" customWidth="1"/>
    <col min="7952" max="7963" width="9.7109375" style="123" customWidth="1"/>
    <col min="7964" max="7964" width="3.28515625" style="123" bestFit="1" customWidth="1"/>
    <col min="7965" max="7976" width="9.7109375" style="123" customWidth="1"/>
    <col min="7977" max="7977" width="3.28515625" style="123" customWidth="1"/>
    <col min="7978" max="7989" width="9.7109375" style="123" customWidth="1"/>
    <col min="7990" max="7990" width="8.85546875" style="123" customWidth="1"/>
    <col min="7991" max="8192" width="11.42578125" style="123"/>
    <col min="8193" max="8193" width="6.7109375" style="123" customWidth="1"/>
    <col min="8194" max="8194" width="19.42578125" style="123" customWidth="1"/>
    <col min="8195" max="8195" width="3.5703125" style="123" bestFit="1" customWidth="1"/>
    <col min="8196" max="8196" width="3.28515625" style="123" bestFit="1" customWidth="1"/>
    <col min="8197" max="8206" width="9.7109375" style="123" customWidth="1"/>
    <col min="8207" max="8207" width="3.28515625" style="123" customWidth="1"/>
    <col min="8208" max="8219" width="9.7109375" style="123" customWidth="1"/>
    <col min="8220" max="8220" width="3.28515625" style="123" bestFit="1" customWidth="1"/>
    <col min="8221" max="8232" width="9.7109375" style="123" customWidth="1"/>
    <col min="8233" max="8233" width="3.28515625" style="123" customWidth="1"/>
    <col min="8234" max="8245" width="9.7109375" style="123" customWidth="1"/>
    <col min="8246" max="8246" width="8.85546875" style="123" customWidth="1"/>
    <col min="8247" max="8448" width="11.42578125" style="123"/>
    <col min="8449" max="8449" width="6.7109375" style="123" customWidth="1"/>
    <col min="8450" max="8450" width="19.42578125" style="123" customWidth="1"/>
    <col min="8451" max="8451" width="3.5703125" style="123" bestFit="1" customWidth="1"/>
    <col min="8452" max="8452" width="3.28515625" style="123" bestFit="1" customWidth="1"/>
    <col min="8453" max="8462" width="9.7109375" style="123" customWidth="1"/>
    <col min="8463" max="8463" width="3.28515625" style="123" customWidth="1"/>
    <col min="8464" max="8475" width="9.7109375" style="123" customWidth="1"/>
    <col min="8476" max="8476" width="3.28515625" style="123" bestFit="1" customWidth="1"/>
    <col min="8477" max="8488" width="9.7109375" style="123" customWidth="1"/>
    <col min="8489" max="8489" width="3.28515625" style="123" customWidth="1"/>
    <col min="8490" max="8501" width="9.7109375" style="123" customWidth="1"/>
    <col min="8502" max="8502" width="8.85546875" style="123" customWidth="1"/>
    <col min="8503" max="8704" width="11.42578125" style="123"/>
    <col min="8705" max="8705" width="6.7109375" style="123" customWidth="1"/>
    <col min="8706" max="8706" width="19.42578125" style="123" customWidth="1"/>
    <col min="8707" max="8707" width="3.5703125" style="123" bestFit="1" customWidth="1"/>
    <col min="8708" max="8708" width="3.28515625" style="123" bestFit="1" customWidth="1"/>
    <col min="8709" max="8718" width="9.7109375" style="123" customWidth="1"/>
    <col min="8719" max="8719" width="3.28515625" style="123" customWidth="1"/>
    <col min="8720" max="8731" width="9.7109375" style="123" customWidth="1"/>
    <col min="8732" max="8732" width="3.28515625" style="123" bestFit="1" customWidth="1"/>
    <col min="8733" max="8744" width="9.7109375" style="123" customWidth="1"/>
    <col min="8745" max="8745" width="3.28515625" style="123" customWidth="1"/>
    <col min="8746" max="8757" width="9.7109375" style="123" customWidth="1"/>
    <col min="8758" max="8758" width="8.85546875" style="123" customWidth="1"/>
    <col min="8759" max="8960" width="11.42578125" style="123"/>
    <col min="8961" max="8961" width="6.7109375" style="123" customWidth="1"/>
    <col min="8962" max="8962" width="19.42578125" style="123" customWidth="1"/>
    <col min="8963" max="8963" width="3.5703125" style="123" bestFit="1" customWidth="1"/>
    <col min="8964" max="8964" width="3.28515625" style="123" bestFit="1" customWidth="1"/>
    <col min="8965" max="8974" width="9.7109375" style="123" customWidth="1"/>
    <col min="8975" max="8975" width="3.28515625" style="123" customWidth="1"/>
    <col min="8976" max="8987" width="9.7109375" style="123" customWidth="1"/>
    <col min="8988" max="8988" width="3.28515625" style="123" bestFit="1" customWidth="1"/>
    <col min="8989" max="9000" width="9.7109375" style="123" customWidth="1"/>
    <col min="9001" max="9001" width="3.28515625" style="123" customWidth="1"/>
    <col min="9002" max="9013" width="9.7109375" style="123" customWidth="1"/>
    <col min="9014" max="9014" width="8.85546875" style="123" customWidth="1"/>
    <col min="9015" max="9216" width="11.42578125" style="123"/>
    <col min="9217" max="9217" width="6.7109375" style="123" customWidth="1"/>
    <col min="9218" max="9218" width="19.42578125" style="123" customWidth="1"/>
    <col min="9219" max="9219" width="3.5703125" style="123" bestFit="1" customWidth="1"/>
    <col min="9220" max="9220" width="3.28515625" style="123" bestFit="1" customWidth="1"/>
    <col min="9221" max="9230" width="9.7109375" style="123" customWidth="1"/>
    <col min="9231" max="9231" width="3.28515625" style="123" customWidth="1"/>
    <col min="9232" max="9243" width="9.7109375" style="123" customWidth="1"/>
    <col min="9244" max="9244" width="3.28515625" style="123" bestFit="1" customWidth="1"/>
    <col min="9245" max="9256" width="9.7109375" style="123" customWidth="1"/>
    <col min="9257" max="9257" width="3.28515625" style="123" customWidth="1"/>
    <col min="9258" max="9269" width="9.7109375" style="123" customWidth="1"/>
    <col min="9270" max="9270" width="8.85546875" style="123" customWidth="1"/>
    <col min="9271" max="9472" width="11.42578125" style="123"/>
    <col min="9473" max="9473" width="6.7109375" style="123" customWidth="1"/>
    <col min="9474" max="9474" width="19.42578125" style="123" customWidth="1"/>
    <col min="9475" max="9475" width="3.5703125" style="123" bestFit="1" customWidth="1"/>
    <col min="9476" max="9476" width="3.28515625" style="123" bestFit="1" customWidth="1"/>
    <col min="9477" max="9486" width="9.7109375" style="123" customWidth="1"/>
    <col min="9487" max="9487" width="3.28515625" style="123" customWidth="1"/>
    <col min="9488" max="9499" width="9.7109375" style="123" customWidth="1"/>
    <col min="9500" max="9500" width="3.28515625" style="123" bestFit="1" customWidth="1"/>
    <col min="9501" max="9512" width="9.7109375" style="123" customWidth="1"/>
    <col min="9513" max="9513" width="3.28515625" style="123" customWidth="1"/>
    <col min="9514" max="9525" width="9.7109375" style="123" customWidth="1"/>
    <col min="9526" max="9526" width="8.85546875" style="123" customWidth="1"/>
    <col min="9527" max="9728" width="11.42578125" style="123"/>
    <col min="9729" max="9729" width="6.7109375" style="123" customWidth="1"/>
    <col min="9730" max="9730" width="19.42578125" style="123" customWidth="1"/>
    <col min="9731" max="9731" width="3.5703125" style="123" bestFit="1" customWidth="1"/>
    <col min="9732" max="9732" width="3.28515625" style="123" bestFit="1" customWidth="1"/>
    <col min="9733" max="9742" width="9.7109375" style="123" customWidth="1"/>
    <col min="9743" max="9743" width="3.28515625" style="123" customWidth="1"/>
    <col min="9744" max="9755" width="9.7109375" style="123" customWidth="1"/>
    <col min="9756" max="9756" width="3.28515625" style="123" bestFit="1" customWidth="1"/>
    <col min="9757" max="9768" width="9.7109375" style="123" customWidth="1"/>
    <col min="9769" max="9769" width="3.28515625" style="123" customWidth="1"/>
    <col min="9770" max="9781" width="9.7109375" style="123" customWidth="1"/>
    <col min="9782" max="9782" width="8.85546875" style="123" customWidth="1"/>
    <col min="9783" max="9984" width="11.42578125" style="123"/>
    <col min="9985" max="9985" width="6.7109375" style="123" customWidth="1"/>
    <col min="9986" max="9986" width="19.42578125" style="123" customWidth="1"/>
    <col min="9987" max="9987" width="3.5703125" style="123" bestFit="1" customWidth="1"/>
    <col min="9988" max="9988" width="3.28515625" style="123" bestFit="1" customWidth="1"/>
    <col min="9989" max="9998" width="9.7109375" style="123" customWidth="1"/>
    <col min="9999" max="9999" width="3.28515625" style="123" customWidth="1"/>
    <col min="10000" max="10011" width="9.7109375" style="123" customWidth="1"/>
    <col min="10012" max="10012" width="3.28515625" style="123" bestFit="1" customWidth="1"/>
    <col min="10013" max="10024" width="9.7109375" style="123" customWidth="1"/>
    <col min="10025" max="10025" width="3.28515625" style="123" customWidth="1"/>
    <col min="10026" max="10037" width="9.7109375" style="123" customWidth="1"/>
    <col min="10038" max="10038" width="8.85546875" style="123" customWidth="1"/>
    <col min="10039" max="10240" width="11.42578125" style="123"/>
    <col min="10241" max="10241" width="6.7109375" style="123" customWidth="1"/>
    <col min="10242" max="10242" width="19.42578125" style="123" customWidth="1"/>
    <col min="10243" max="10243" width="3.5703125" style="123" bestFit="1" customWidth="1"/>
    <col min="10244" max="10244" width="3.28515625" style="123" bestFit="1" customWidth="1"/>
    <col min="10245" max="10254" width="9.7109375" style="123" customWidth="1"/>
    <col min="10255" max="10255" width="3.28515625" style="123" customWidth="1"/>
    <col min="10256" max="10267" width="9.7109375" style="123" customWidth="1"/>
    <col min="10268" max="10268" width="3.28515625" style="123" bestFit="1" customWidth="1"/>
    <col min="10269" max="10280" width="9.7109375" style="123" customWidth="1"/>
    <col min="10281" max="10281" width="3.28515625" style="123" customWidth="1"/>
    <col min="10282" max="10293" width="9.7109375" style="123" customWidth="1"/>
    <col min="10294" max="10294" width="8.85546875" style="123" customWidth="1"/>
    <col min="10295" max="10496" width="11.42578125" style="123"/>
    <col min="10497" max="10497" width="6.7109375" style="123" customWidth="1"/>
    <col min="10498" max="10498" width="19.42578125" style="123" customWidth="1"/>
    <col min="10499" max="10499" width="3.5703125" style="123" bestFit="1" customWidth="1"/>
    <col min="10500" max="10500" width="3.28515625" style="123" bestFit="1" customWidth="1"/>
    <col min="10501" max="10510" width="9.7109375" style="123" customWidth="1"/>
    <col min="10511" max="10511" width="3.28515625" style="123" customWidth="1"/>
    <col min="10512" max="10523" width="9.7109375" style="123" customWidth="1"/>
    <col min="10524" max="10524" width="3.28515625" style="123" bestFit="1" customWidth="1"/>
    <col min="10525" max="10536" width="9.7109375" style="123" customWidth="1"/>
    <col min="10537" max="10537" width="3.28515625" style="123" customWidth="1"/>
    <col min="10538" max="10549" width="9.7109375" style="123" customWidth="1"/>
    <col min="10550" max="10550" width="8.85546875" style="123" customWidth="1"/>
    <col min="10551" max="10752" width="11.42578125" style="123"/>
    <col min="10753" max="10753" width="6.7109375" style="123" customWidth="1"/>
    <col min="10754" max="10754" width="19.42578125" style="123" customWidth="1"/>
    <col min="10755" max="10755" width="3.5703125" style="123" bestFit="1" customWidth="1"/>
    <col min="10756" max="10756" width="3.28515625" style="123" bestFit="1" customWidth="1"/>
    <col min="10757" max="10766" width="9.7109375" style="123" customWidth="1"/>
    <col min="10767" max="10767" width="3.28515625" style="123" customWidth="1"/>
    <col min="10768" max="10779" width="9.7109375" style="123" customWidth="1"/>
    <col min="10780" max="10780" width="3.28515625" style="123" bestFit="1" customWidth="1"/>
    <col min="10781" max="10792" width="9.7109375" style="123" customWidth="1"/>
    <col min="10793" max="10793" width="3.28515625" style="123" customWidth="1"/>
    <col min="10794" max="10805" width="9.7109375" style="123" customWidth="1"/>
    <col min="10806" max="10806" width="8.85546875" style="123" customWidth="1"/>
    <col min="10807" max="11008" width="11.42578125" style="123"/>
    <col min="11009" max="11009" width="6.7109375" style="123" customWidth="1"/>
    <col min="11010" max="11010" width="19.42578125" style="123" customWidth="1"/>
    <col min="11011" max="11011" width="3.5703125" style="123" bestFit="1" customWidth="1"/>
    <col min="11012" max="11012" width="3.28515625" style="123" bestFit="1" customWidth="1"/>
    <col min="11013" max="11022" width="9.7109375" style="123" customWidth="1"/>
    <col min="11023" max="11023" width="3.28515625" style="123" customWidth="1"/>
    <col min="11024" max="11035" width="9.7109375" style="123" customWidth="1"/>
    <col min="11036" max="11036" width="3.28515625" style="123" bestFit="1" customWidth="1"/>
    <col min="11037" max="11048" width="9.7109375" style="123" customWidth="1"/>
    <col min="11049" max="11049" width="3.28515625" style="123" customWidth="1"/>
    <col min="11050" max="11061" width="9.7109375" style="123" customWidth="1"/>
    <col min="11062" max="11062" width="8.85546875" style="123" customWidth="1"/>
    <col min="11063" max="11264" width="11.42578125" style="123"/>
    <col min="11265" max="11265" width="6.7109375" style="123" customWidth="1"/>
    <col min="11266" max="11266" width="19.42578125" style="123" customWidth="1"/>
    <col min="11267" max="11267" width="3.5703125" style="123" bestFit="1" customWidth="1"/>
    <col min="11268" max="11268" width="3.28515625" style="123" bestFit="1" customWidth="1"/>
    <col min="11269" max="11278" width="9.7109375" style="123" customWidth="1"/>
    <col min="11279" max="11279" width="3.28515625" style="123" customWidth="1"/>
    <col min="11280" max="11291" width="9.7109375" style="123" customWidth="1"/>
    <col min="11292" max="11292" width="3.28515625" style="123" bestFit="1" customWidth="1"/>
    <col min="11293" max="11304" width="9.7109375" style="123" customWidth="1"/>
    <col min="11305" max="11305" width="3.28515625" style="123" customWidth="1"/>
    <col min="11306" max="11317" width="9.7109375" style="123" customWidth="1"/>
    <col min="11318" max="11318" width="8.85546875" style="123" customWidth="1"/>
    <col min="11319" max="11520" width="11.42578125" style="123"/>
    <col min="11521" max="11521" width="6.7109375" style="123" customWidth="1"/>
    <col min="11522" max="11522" width="19.42578125" style="123" customWidth="1"/>
    <col min="11523" max="11523" width="3.5703125" style="123" bestFit="1" customWidth="1"/>
    <col min="11524" max="11524" width="3.28515625" style="123" bestFit="1" customWidth="1"/>
    <col min="11525" max="11534" width="9.7109375" style="123" customWidth="1"/>
    <col min="11535" max="11535" width="3.28515625" style="123" customWidth="1"/>
    <col min="11536" max="11547" width="9.7109375" style="123" customWidth="1"/>
    <col min="11548" max="11548" width="3.28515625" style="123" bestFit="1" customWidth="1"/>
    <col min="11549" max="11560" width="9.7109375" style="123" customWidth="1"/>
    <col min="11561" max="11561" width="3.28515625" style="123" customWidth="1"/>
    <col min="11562" max="11573" width="9.7109375" style="123" customWidth="1"/>
    <col min="11574" max="11574" width="8.85546875" style="123" customWidth="1"/>
    <col min="11575" max="11776" width="11.42578125" style="123"/>
    <col min="11777" max="11777" width="6.7109375" style="123" customWidth="1"/>
    <col min="11778" max="11778" width="19.42578125" style="123" customWidth="1"/>
    <col min="11779" max="11779" width="3.5703125" style="123" bestFit="1" customWidth="1"/>
    <col min="11780" max="11780" width="3.28515625" style="123" bestFit="1" customWidth="1"/>
    <col min="11781" max="11790" width="9.7109375" style="123" customWidth="1"/>
    <col min="11791" max="11791" width="3.28515625" style="123" customWidth="1"/>
    <col min="11792" max="11803" width="9.7109375" style="123" customWidth="1"/>
    <col min="11804" max="11804" width="3.28515625" style="123" bestFit="1" customWidth="1"/>
    <col min="11805" max="11816" width="9.7109375" style="123" customWidth="1"/>
    <col min="11817" max="11817" width="3.28515625" style="123" customWidth="1"/>
    <col min="11818" max="11829" width="9.7109375" style="123" customWidth="1"/>
    <col min="11830" max="11830" width="8.85546875" style="123" customWidth="1"/>
    <col min="11831" max="12032" width="11.42578125" style="123"/>
    <col min="12033" max="12033" width="6.7109375" style="123" customWidth="1"/>
    <col min="12034" max="12034" width="19.42578125" style="123" customWidth="1"/>
    <col min="12035" max="12035" width="3.5703125" style="123" bestFit="1" customWidth="1"/>
    <col min="12036" max="12036" width="3.28515625" style="123" bestFit="1" customWidth="1"/>
    <col min="12037" max="12046" width="9.7109375" style="123" customWidth="1"/>
    <col min="12047" max="12047" width="3.28515625" style="123" customWidth="1"/>
    <col min="12048" max="12059" width="9.7109375" style="123" customWidth="1"/>
    <col min="12060" max="12060" width="3.28515625" style="123" bestFit="1" customWidth="1"/>
    <col min="12061" max="12072" width="9.7109375" style="123" customWidth="1"/>
    <col min="12073" max="12073" width="3.28515625" style="123" customWidth="1"/>
    <col min="12074" max="12085" width="9.7109375" style="123" customWidth="1"/>
    <col min="12086" max="12086" width="8.85546875" style="123" customWidth="1"/>
    <col min="12087" max="12288" width="11.42578125" style="123"/>
    <col min="12289" max="12289" width="6.7109375" style="123" customWidth="1"/>
    <col min="12290" max="12290" width="19.42578125" style="123" customWidth="1"/>
    <col min="12291" max="12291" width="3.5703125" style="123" bestFit="1" customWidth="1"/>
    <col min="12292" max="12292" width="3.28515625" style="123" bestFit="1" customWidth="1"/>
    <col min="12293" max="12302" width="9.7109375" style="123" customWidth="1"/>
    <col min="12303" max="12303" width="3.28515625" style="123" customWidth="1"/>
    <col min="12304" max="12315" width="9.7109375" style="123" customWidth="1"/>
    <col min="12316" max="12316" width="3.28515625" style="123" bestFit="1" customWidth="1"/>
    <col min="12317" max="12328" width="9.7109375" style="123" customWidth="1"/>
    <col min="12329" max="12329" width="3.28515625" style="123" customWidth="1"/>
    <col min="12330" max="12341" width="9.7109375" style="123" customWidth="1"/>
    <col min="12342" max="12342" width="8.85546875" style="123" customWidth="1"/>
    <col min="12343" max="12544" width="11.42578125" style="123"/>
    <col min="12545" max="12545" width="6.7109375" style="123" customWidth="1"/>
    <col min="12546" max="12546" width="19.42578125" style="123" customWidth="1"/>
    <col min="12547" max="12547" width="3.5703125" style="123" bestFit="1" customWidth="1"/>
    <col min="12548" max="12548" width="3.28515625" style="123" bestFit="1" customWidth="1"/>
    <col min="12549" max="12558" width="9.7109375" style="123" customWidth="1"/>
    <col min="12559" max="12559" width="3.28515625" style="123" customWidth="1"/>
    <col min="12560" max="12571" width="9.7109375" style="123" customWidth="1"/>
    <col min="12572" max="12572" width="3.28515625" style="123" bestFit="1" customWidth="1"/>
    <col min="12573" max="12584" width="9.7109375" style="123" customWidth="1"/>
    <col min="12585" max="12585" width="3.28515625" style="123" customWidth="1"/>
    <col min="12586" max="12597" width="9.7109375" style="123" customWidth="1"/>
    <col min="12598" max="12598" width="8.85546875" style="123" customWidth="1"/>
    <col min="12599" max="12800" width="11.42578125" style="123"/>
    <col min="12801" max="12801" width="6.7109375" style="123" customWidth="1"/>
    <col min="12802" max="12802" width="19.42578125" style="123" customWidth="1"/>
    <col min="12803" max="12803" width="3.5703125" style="123" bestFit="1" customWidth="1"/>
    <col min="12804" max="12804" width="3.28515625" style="123" bestFit="1" customWidth="1"/>
    <col min="12805" max="12814" width="9.7109375" style="123" customWidth="1"/>
    <col min="12815" max="12815" width="3.28515625" style="123" customWidth="1"/>
    <col min="12816" max="12827" width="9.7109375" style="123" customWidth="1"/>
    <col min="12828" max="12828" width="3.28515625" style="123" bestFit="1" customWidth="1"/>
    <col min="12829" max="12840" width="9.7109375" style="123" customWidth="1"/>
    <col min="12841" max="12841" width="3.28515625" style="123" customWidth="1"/>
    <col min="12842" max="12853" width="9.7109375" style="123" customWidth="1"/>
    <col min="12854" max="12854" width="8.85546875" style="123" customWidth="1"/>
    <col min="12855" max="13056" width="11.42578125" style="123"/>
    <col min="13057" max="13057" width="6.7109375" style="123" customWidth="1"/>
    <col min="13058" max="13058" width="19.42578125" style="123" customWidth="1"/>
    <col min="13059" max="13059" width="3.5703125" style="123" bestFit="1" customWidth="1"/>
    <col min="13060" max="13060" width="3.28515625" style="123" bestFit="1" customWidth="1"/>
    <col min="13061" max="13070" width="9.7109375" style="123" customWidth="1"/>
    <col min="13071" max="13071" width="3.28515625" style="123" customWidth="1"/>
    <col min="13072" max="13083" width="9.7109375" style="123" customWidth="1"/>
    <col min="13084" max="13084" width="3.28515625" style="123" bestFit="1" customWidth="1"/>
    <col min="13085" max="13096" width="9.7109375" style="123" customWidth="1"/>
    <col min="13097" max="13097" width="3.28515625" style="123" customWidth="1"/>
    <col min="13098" max="13109" width="9.7109375" style="123" customWidth="1"/>
    <col min="13110" max="13110" width="8.85546875" style="123" customWidth="1"/>
    <col min="13111" max="13312" width="11.42578125" style="123"/>
    <col min="13313" max="13313" width="6.7109375" style="123" customWidth="1"/>
    <col min="13314" max="13314" width="19.42578125" style="123" customWidth="1"/>
    <col min="13315" max="13315" width="3.5703125" style="123" bestFit="1" customWidth="1"/>
    <col min="13316" max="13316" width="3.28515625" style="123" bestFit="1" customWidth="1"/>
    <col min="13317" max="13326" width="9.7109375" style="123" customWidth="1"/>
    <col min="13327" max="13327" width="3.28515625" style="123" customWidth="1"/>
    <col min="13328" max="13339" width="9.7109375" style="123" customWidth="1"/>
    <col min="13340" max="13340" width="3.28515625" style="123" bestFit="1" customWidth="1"/>
    <col min="13341" max="13352" width="9.7109375" style="123" customWidth="1"/>
    <col min="13353" max="13353" width="3.28515625" style="123" customWidth="1"/>
    <col min="13354" max="13365" width="9.7109375" style="123" customWidth="1"/>
    <col min="13366" max="13366" width="8.85546875" style="123" customWidth="1"/>
    <col min="13367" max="13568" width="11.42578125" style="123"/>
    <col min="13569" max="13569" width="6.7109375" style="123" customWidth="1"/>
    <col min="13570" max="13570" width="19.42578125" style="123" customWidth="1"/>
    <col min="13571" max="13571" width="3.5703125" style="123" bestFit="1" customWidth="1"/>
    <col min="13572" max="13572" width="3.28515625" style="123" bestFit="1" customWidth="1"/>
    <col min="13573" max="13582" width="9.7109375" style="123" customWidth="1"/>
    <col min="13583" max="13583" width="3.28515625" style="123" customWidth="1"/>
    <col min="13584" max="13595" width="9.7109375" style="123" customWidth="1"/>
    <col min="13596" max="13596" width="3.28515625" style="123" bestFit="1" customWidth="1"/>
    <col min="13597" max="13608" width="9.7109375" style="123" customWidth="1"/>
    <col min="13609" max="13609" width="3.28515625" style="123" customWidth="1"/>
    <col min="13610" max="13621" width="9.7109375" style="123" customWidth="1"/>
    <col min="13622" max="13622" width="8.85546875" style="123" customWidth="1"/>
    <col min="13623" max="13824" width="11.42578125" style="123"/>
    <col min="13825" max="13825" width="6.7109375" style="123" customWidth="1"/>
    <col min="13826" max="13826" width="19.42578125" style="123" customWidth="1"/>
    <col min="13827" max="13827" width="3.5703125" style="123" bestFit="1" customWidth="1"/>
    <col min="13828" max="13828" width="3.28515625" style="123" bestFit="1" customWidth="1"/>
    <col min="13829" max="13838" width="9.7109375" style="123" customWidth="1"/>
    <col min="13839" max="13839" width="3.28515625" style="123" customWidth="1"/>
    <col min="13840" max="13851" width="9.7109375" style="123" customWidth="1"/>
    <col min="13852" max="13852" width="3.28515625" style="123" bestFit="1" customWidth="1"/>
    <col min="13853" max="13864" width="9.7109375" style="123" customWidth="1"/>
    <col min="13865" max="13865" width="3.28515625" style="123" customWidth="1"/>
    <col min="13866" max="13877" width="9.7109375" style="123" customWidth="1"/>
    <col min="13878" max="13878" width="8.85546875" style="123" customWidth="1"/>
    <col min="13879" max="14080" width="11.42578125" style="123"/>
    <col min="14081" max="14081" width="6.7109375" style="123" customWidth="1"/>
    <col min="14082" max="14082" width="19.42578125" style="123" customWidth="1"/>
    <col min="14083" max="14083" width="3.5703125" style="123" bestFit="1" customWidth="1"/>
    <col min="14084" max="14084" width="3.28515625" style="123" bestFit="1" customWidth="1"/>
    <col min="14085" max="14094" width="9.7109375" style="123" customWidth="1"/>
    <col min="14095" max="14095" width="3.28515625" style="123" customWidth="1"/>
    <col min="14096" max="14107" width="9.7109375" style="123" customWidth="1"/>
    <col min="14108" max="14108" width="3.28515625" style="123" bestFit="1" customWidth="1"/>
    <col min="14109" max="14120" width="9.7109375" style="123" customWidth="1"/>
    <col min="14121" max="14121" width="3.28515625" style="123" customWidth="1"/>
    <col min="14122" max="14133" width="9.7109375" style="123" customWidth="1"/>
    <col min="14134" max="14134" width="8.85546875" style="123" customWidth="1"/>
    <col min="14135" max="14336" width="11.42578125" style="123"/>
    <col min="14337" max="14337" width="6.7109375" style="123" customWidth="1"/>
    <col min="14338" max="14338" width="19.42578125" style="123" customWidth="1"/>
    <col min="14339" max="14339" width="3.5703125" style="123" bestFit="1" customWidth="1"/>
    <col min="14340" max="14340" width="3.28515625" style="123" bestFit="1" customWidth="1"/>
    <col min="14341" max="14350" width="9.7109375" style="123" customWidth="1"/>
    <col min="14351" max="14351" width="3.28515625" style="123" customWidth="1"/>
    <col min="14352" max="14363" width="9.7109375" style="123" customWidth="1"/>
    <col min="14364" max="14364" width="3.28515625" style="123" bestFit="1" customWidth="1"/>
    <col min="14365" max="14376" width="9.7109375" style="123" customWidth="1"/>
    <col min="14377" max="14377" width="3.28515625" style="123" customWidth="1"/>
    <col min="14378" max="14389" width="9.7109375" style="123" customWidth="1"/>
    <col min="14390" max="14390" width="8.85546875" style="123" customWidth="1"/>
    <col min="14391" max="14592" width="11.42578125" style="123"/>
    <col min="14593" max="14593" width="6.7109375" style="123" customWidth="1"/>
    <col min="14594" max="14594" width="19.42578125" style="123" customWidth="1"/>
    <col min="14595" max="14595" width="3.5703125" style="123" bestFit="1" customWidth="1"/>
    <col min="14596" max="14596" width="3.28515625" style="123" bestFit="1" customWidth="1"/>
    <col min="14597" max="14606" width="9.7109375" style="123" customWidth="1"/>
    <col min="14607" max="14607" width="3.28515625" style="123" customWidth="1"/>
    <col min="14608" max="14619" width="9.7109375" style="123" customWidth="1"/>
    <col min="14620" max="14620" width="3.28515625" style="123" bestFit="1" customWidth="1"/>
    <col min="14621" max="14632" width="9.7109375" style="123" customWidth="1"/>
    <col min="14633" max="14633" width="3.28515625" style="123" customWidth="1"/>
    <col min="14634" max="14645" width="9.7109375" style="123" customWidth="1"/>
    <col min="14646" max="14646" width="8.85546875" style="123" customWidth="1"/>
    <col min="14647" max="14848" width="11.42578125" style="123"/>
    <col min="14849" max="14849" width="6.7109375" style="123" customWidth="1"/>
    <col min="14850" max="14850" width="19.42578125" style="123" customWidth="1"/>
    <col min="14851" max="14851" width="3.5703125" style="123" bestFit="1" customWidth="1"/>
    <col min="14852" max="14852" width="3.28515625" style="123" bestFit="1" customWidth="1"/>
    <col min="14853" max="14862" width="9.7109375" style="123" customWidth="1"/>
    <col min="14863" max="14863" width="3.28515625" style="123" customWidth="1"/>
    <col min="14864" max="14875" width="9.7109375" style="123" customWidth="1"/>
    <col min="14876" max="14876" width="3.28515625" style="123" bestFit="1" customWidth="1"/>
    <col min="14877" max="14888" width="9.7109375" style="123" customWidth="1"/>
    <col min="14889" max="14889" width="3.28515625" style="123" customWidth="1"/>
    <col min="14890" max="14901" width="9.7109375" style="123" customWidth="1"/>
    <col min="14902" max="14902" width="8.85546875" style="123" customWidth="1"/>
    <col min="14903" max="15104" width="11.42578125" style="123"/>
    <col min="15105" max="15105" width="6.7109375" style="123" customWidth="1"/>
    <col min="15106" max="15106" width="19.42578125" style="123" customWidth="1"/>
    <col min="15107" max="15107" width="3.5703125" style="123" bestFit="1" customWidth="1"/>
    <col min="15108" max="15108" width="3.28515625" style="123" bestFit="1" customWidth="1"/>
    <col min="15109" max="15118" width="9.7109375" style="123" customWidth="1"/>
    <col min="15119" max="15119" width="3.28515625" style="123" customWidth="1"/>
    <col min="15120" max="15131" width="9.7109375" style="123" customWidth="1"/>
    <col min="15132" max="15132" width="3.28515625" style="123" bestFit="1" customWidth="1"/>
    <col min="15133" max="15144" width="9.7109375" style="123" customWidth="1"/>
    <col min="15145" max="15145" width="3.28515625" style="123" customWidth="1"/>
    <col min="15146" max="15157" width="9.7109375" style="123" customWidth="1"/>
    <col min="15158" max="15158" width="8.85546875" style="123" customWidth="1"/>
    <col min="15159" max="15360" width="11.42578125" style="123"/>
    <col min="15361" max="15361" width="6.7109375" style="123" customWidth="1"/>
    <col min="15362" max="15362" width="19.42578125" style="123" customWidth="1"/>
    <col min="15363" max="15363" width="3.5703125" style="123" bestFit="1" customWidth="1"/>
    <col min="15364" max="15364" width="3.28515625" style="123" bestFit="1" customWidth="1"/>
    <col min="15365" max="15374" width="9.7109375" style="123" customWidth="1"/>
    <col min="15375" max="15375" width="3.28515625" style="123" customWidth="1"/>
    <col min="15376" max="15387" width="9.7109375" style="123" customWidth="1"/>
    <col min="15388" max="15388" width="3.28515625" style="123" bestFit="1" customWidth="1"/>
    <col min="15389" max="15400" width="9.7109375" style="123" customWidth="1"/>
    <col min="15401" max="15401" width="3.28515625" style="123" customWidth="1"/>
    <col min="15402" max="15413" width="9.7109375" style="123" customWidth="1"/>
    <col min="15414" max="15414" width="8.85546875" style="123" customWidth="1"/>
    <col min="15415" max="15616" width="11.42578125" style="123"/>
    <col min="15617" max="15617" width="6.7109375" style="123" customWidth="1"/>
    <col min="15618" max="15618" width="19.42578125" style="123" customWidth="1"/>
    <col min="15619" max="15619" width="3.5703125" style="123" bestFit="1" customWidth="1"/>
    <col min="15620" max="15620" width="3.28515625" style="123" bestFit="1" customWidth="1"/>
    <col min="15621" max="15630" width="9.7109375" style="123" customWidth="1"/>
    <col min="15631" max="15631" width="3.28515625" style="123" customWidth="1"/>
    <col min="15632" max="15643" width="9.7109375" style="123" customWidth="1"/>
    <col min="15644" max="15644" width="3.28515625" style="123" bestFit="1" customWidth="1"/>
    <col min="15645" max="15656" width="9.7109375" style="123" customWidth="1"/>
    <col min="15657" max="15657" width="3.28515625" style="123" customWidth="1"/>
    <col min="15658" max="15669" width="9.7109375" style="123" customWidth="1"/>
    <col min="15670" max="15670" width="8.85546875" style="123" customWidth="1"/>
    <col min="15671" max="15872" width="11.42578125" style="123"/>
    <col min="15873" max="15873" width="6.7109375" style="123" customWidth="1"/>
    <col min="15874" max="15874" width="19.42578125" style="123" customWidth="1"/>
    <col min="15875" max="15875" width="3.5703125" style="123" bestFit="1" customWidth="1"/>
    <col min="15876" max="15876" width="3.28515625" style="123" bestFit="1" customWidth="1"/>
    <col min="15877" max="15886" width="9.7109375" style="123" customWidth="1"/>
    <col min="15887" max="15887" width="3.28515625" style="123" customWidth="1"/>
    <col min="15888" max="15899" width="9.7109375" style="123" customWidth="1"/>
    <col min="15900" max="15900" width="3.28515625" style="123" bestFit="1" customWidth="1"/>
    <col min="15901" max="15912" width="9.7109375" style="123" customWidth="1"/>
    <col min="15913" max="15913" width="3.28515625" style="123" customWidth="1"/>
    <col min="15914" max="15925" width="9.7109375" style="123" customWidth="1"/>
    <col min="15926" max="15926" width="8.85546875" style="123" customWidth="1"/>
    <col min="15927" max="16128" width="11.42578125" style="123"/>
    <col min="16129" max="16129" width="6.7109375" style="123" customWidth="1"/>
    <col min="16130" max="16130" width="19.42578125" style="123" customWidth="1"/>
    <col min="16131" max="16131" width="3.5703125" style="123" bestFit="1" customWidth="1"/>
    <col min="16132" max="16132" width="3.28515625" style="123" bestFit="1" customWidth="1"/>
    <col min="16133" max="16142" width="9.7109375" style="123" customWidth="1"/>
    <col min="16143" max="16143" width="3.28515625" style="123" customWidth="1"/>
    <col min="16144" max="16155" width="9.7109375" style="123" customWidth="1"/>
    <col min="16156" max="16156" width="3.28515625" style="123" bestFit="1" customWidth="1"/>
    <col min="16157" max="16168" width="9.7109375" style="123" customWidth="1"/>
    <col min="16169" max="16169" width="3.28515625" style="123" customWidth="1"/>
    <col min="16170" max="16181" width="9.7109375" style="123" customWidth="1"/>
    <col min="16182" max="16182" width="8.85546875" style="123" customWidth="1"/>
    <col min="16183" max="16384" width="11.42578125" style="123"/>
  </cols>
  <sheetData>
    <row r="1" spans="1:54" x14ac:dyDescent="0.25">
      <c r="A1" s="285" t="s">
        <v>73</v>
      </c>
    </row>
    <row r="2" spans="1:54" s="353" customFormat="1" ht="15.75" customHeight="1" x14ac:dyDescent="0.25">
      <c r="A2" s="150"/>
      <c r="B2" s="149"/>
      <c r="C2" s="149"/>
      <c r="D2" s="382" t="s">
        <v>0</v>
      </c>
      <c r="E2" s="367">
        <v>1230</v>
      </c>
      <c r="F2" s="368"/>
      <c r="G2" s="369">
        <v>1250</v>
      </c>
      <c r="H2" s="368"/>
      <c r="I2" s="369">
        <v>1460</v>
      </c>
      <c r="J2" s="368"/>
      <c r="K2" s="369">
        <v>1900</v>
      </c>
      <c r="L2" s="368"/>
      <c r="M2" s="369">
        <v>2050</v>
      </c>
      <c r="N2" s="368"/>
      <c r="O2" s="375" t="s">
        <v>0</v>
      </c>
      <c r="P2" s="369">
        <v>2060</v>
      </c>
      <c r="Q2" s="368"/>
      <c r="R2" s="369">
        <v>2380</v>
      </c>
      <c r="S2" s="368"/>
      <c r="T2" s="369">
        <v>20012</v>
      </c>
      <c r="U2" s="368"/>
      <c r="V2" s="369">
        <v>20018</v>
      </c>
      <c r="W2" s="368"/>
      <c r="X2" s="369" t="s">
        <v>1</v>
      </c>
      <c r="Y2" s="368"/>
      <c r="Z2" s="369" t="s">
        <v>2</v>
      </c>
      <c r="AA2" s="368"/>
      <c r="AB2" s="375" t="s">
        <v>0</v>
      </c>
      <c r="AC2" s="367" t="s">
        <v>72</v>
      </c>
      <c r="AD2" s="368"/>
      <c r="AE2" s="369">
        <v>3000</v>
      </c>
      <c r="AF2" s="368"/>
      <c r="AG2" s="369">
        <v>4300</v>
      </c>
      <c r="AH2" s="368"/>
      <c r="AI2" s="369">
        <v>6010</v>
      </c>
      <c r="AJ2" s="368"/>
      <c r="AK2" s="367">
        <v>6300</v>
      </c>
      <c r="AL2" s="368"/>
      <c r="AM2" s="369">
        <v>6340</v>
      </c>
      <c r="AN2" s="368"/>
      <c r="AO2" s="375" t="s">
        <v>0</v>
      </c>
      <c r="AP2" s="369">
        <v>6800</v>
      </c>
      <c r="AQ2" s="368"/>
      <c r="AR2" s="369">
        <v>6900</v>
      </c>
      <c r="AS2" s="368"/>
      <c r="AT2" s="369">
        <v>7090</v>
      </c>
      <c r="AU2" s="368"/>
      <c r="AV2" s="369">
        <v>7300</v>
      </c>
      <c r="AW2" s="368"/>
      <c r="AX2" s="369" t="s">
        <v>140</v>
      </c>
      <c r="AY2" s="368"/>
      <c r="AZ2" s="369">
        <v>8150</v>
      </c>
      <c r="BA2" s="368"/>
      <c r="BB2" s="382" t="s">
        <v>16</v>
      </c>
    </row>
    <row r="3" spans="1:54" ht="15.75" customHeight="1" x14ac:dyDescent="0.25">
      <c r="A3" s="147"/>
      <c r="B3" s="146"/>
      <c r="C3" s="145" t="s">
        <v>3</v>
      </c>
      <c r="D3" s="383"/>
      <c r="E3" s="370" t="s">
        <v>128</v>
      </c>
      <c r="F3" s="371"/>
      <c r="G3" s="372" t="s">
        <v>127</v>
      </c>
      <c r="H3" s="371"/>
      <c r="I3" s="372" t="s">
        <v>126</v>
      </c>
      <c r="J3" s="371"/>
      <c r="K3" s="372" t="s">
        <v>4</v>
      </c>
      <c r="L3" s="371"/>
      <c r="M3" s="372" t="s">
        <v>109</v>
      </c>
      <c r="N3" s="371"/>
      <c r="O3" s="376"/>
      <c r="P3" s="372" t="s">
        <v>18</v>
      </c>
      <c r="Q3" s="371"/>
      <c r="R3" s="372" t="s">
        <v>19</v>
      </c>
      <c r="S3" s="371"/>
      <c r="T3" s="372" t="s">
        <v>135</v>
      </c>
      <c r="U3" s="371"/>
      <c r="V3" s="372" t="s">
        <v>134</v>
      </c>
      <c r="W3" s="371"/>
      <c r="X3" s="372" t="s">
        <v>5</v>
      </c>
      <c r="Y3" s="371"/>
      <c r="Z3" s="372" t="s">
        <v>5</v>
      </c>
      <c r="AA3" s="371"/>
      <c r="AB3" s="376"/>
      <c r="AC3" s="370" t="s">
        <v>5</v>
      </c>
      <c r="AD3" s="371"/>
      <c r="AE3" s="372" t="s">
        <v>22</v>
      </c>
      <c r="AF3" s="371"/>
      <c r="AG3" s="372" t="s">
        <v>6</v>
      </c>
      <c r="AH3" s="371"/>
      <c r="AI3" s="372" t="s">
        <v>123</v>
      </c>
      <c r="AJ3" s="371"/>
      <c r="AK3" s="370" t="s">
        <v>23</v>
      </c>
      <c r="AL3" s="371"/>
      <c r="AM3" s="372" t="s">
        <v>24</v>
      </c>
      <c r="AN3" s="371"/>
      <c r="AO3" s="376"/>
      <c r="AP3" s="372" t="s">
        <v>139</v>
      </c>
      <c r="AQ3" s="371"/>
      <c r="AR3" s="372" t="s">
        <v>15</v>
      </c>
      <c r="AS3" s="371"/>
      <c r="AT3" s="372" t="s">
        <v>81</v>
      </c>
      <c r="AU3" s="371"/>
      <c r="AV3" s="372" t="s">
        <v>121</v>
      </c>
      <c r="AW3" s="371"/>
      <c r="AX3" s="372" t="s">
        <v>138</v>
      </c>
      <c r="AY3" s="371"/>
      <c r="AZ3" s="372" t="s">
        <v>119</v>
      </c>
      <c r="BA3" s="371"/>
      <c r="BB3" s="383"/>
    </row>
    <row r="4" spans="1:54" x14ac:dyDescent="0.25">
      <c r="A4" s="144" t="s">
        <v>7</v>
      </c>
      <c r="B4" s="143" t="s">
        <v>8</v>
      </c>
      <c r="C4" s="143" t="s">
        <v>9</v>
      </c>
      <c r="D4" s="384"/>
      <c r="E4" s="142" t="s">
        <v>10</v>
      </c>
      <c r="F4" s="142" t="s">
        <v>11</v>
      </c>
      <c r="G4" s="142" t="s">
        <v>10</v>
      </c>
      <c r="H4" s="142" t="s">
        <v>11</v>
      </c>
      <c r="I4" s="142" t="s">
        <v>10</v>
      </c>
      <c r="J4" s="142" t="s">
        <v>11</v>
      </c>
      <c r="K4" s="142" t="s">
        <v>10</v>
      </c>
      <c r="L4" s="142" t="s">
        <v>11</v>
      </c>
      <c r="M4" s="142" t="s">
        <v>10</v>
      </c>
      <c r="N4" s="142" t="s">
        <v>11</v>
      </c>
      <c r="O4" s="377"/>
      <c r="P4" s="142" t="s">
        <v>10</v>
      </c>
      <c r="Q4" s="142" t="s">
        <v>11</v>
      </c>
      <c r="R4" s="142" t="s">
        <v>10</v>
      </c>
      <c r="S4" s="142" t="s">
        <v>11</v>
      </c>
      <c r="T4" s="142" t="s">
        <v>10</v>
      </c>
      <c r="U4" s="142" t="s">
        <v>11</v>
      </c>
      <c r="V4" s="142" t="s">
        <v>10</v>
      </c>
      <c r="W4" s="142" t="s">
        <v>11</v>
      </c>
      <c r="X4" s="142" t="s">
        <v>10</v>
      </c>
      <c r="Y4" s="142" t="s">
        <v>11</v>
      </c>
      <c r="Z4" s="142" t="s">
        <v>10</v>
      </c>
      <c r="AA4" s="142" t="s">
        <v>11</v>
      </c>
      <c r="AB4" s="377"/>
      <c r="AC4" s="142" t="s">
        <v>10</v>
      </c>
      <c r="AD4" s="142" t="s">
        <v>11</v>
      </c>
      <c r="AE4" s="142" t="s">
        <v>10</v>
      </c>
      <c r="AF4" s="142" t="s">
        <v>11</v>
      </c>
      <c r="AG4" s="142" t="s">
        <v>10</v>
      </c>
      <c r="AH4" s="142" t="s">
        <v>11</v>
      </c>
      <c r="AI4" s="142" t="s">
        <v>10</v>
      </c>
      <c r="AJ4" s="142" t="s">
        <v>11</v>
      </c>
      <c r="AK4" s="142" t="s">
        <v>10</v>
      </c>
      <c r="AL4" s="142" t="s">
        <v>11</v>
      </c>
      <c r="AM4" s="142" t="s">
        <v>10</v>
      </c>
      <c r="AN4" s="142" t="s">
        <v>11</v>
      </c>
      <c r="AO4" s="377"/>
      <c r="AP4" s="142" t="s">
        <v>10</v>
      </c>
      <c r="AQ4" s="142" t="s">
        <v>11</v>
      </c>
      <c r="AR4" s="142" t="s">
        <v>10</v>
      </c>
      <c r="AS4" s="142" t="s">
        <v>11</v>
      </c>
      <c r="AT4" s="142" t="s">
        <v>10</v>
      </c>
      <c r="AU4" s="142" t="s">
        <v>11</v>
      </c>
      <c r="AV4" s="142" t="s">
        <v>10</v>
      </c>
      <c r="AW4" s="142" t="s">
        <v>11</v>
      </c>
      <c r="AX4" s="142" t="s">
        <v>10</v>
      </c>
      <c r="AY4" s="142" t="s">
        <v>11</v>
      </c>
      <c r="AZ4" s="142" t="s">
        <v>10</v>
      </c>
      <c r="BA4" s="142" t="s">
        <v>11</v>
      </c>
      <c r="BB4" s="384"/>
    </row>
    <row r="5" spans="1:54" x14ac:dyDescent="0.25">
      <c r="A5" s="352"/>
      <c r="B5" s="351"/>
      <c r="C5" s="137"/>
      <c r="D5" s="350">
        <v>1</v>
      </c>
      <c r="E5" s="316">
        <v>180000</v>
      </c>
      <c r="F5" s="317"/>
      <c r="G5" s="316">
        <v>75000</v>
      </c>
      <c r="H5" s="317"/>
      <c r="I5" s="316">
        <v>120000</v>
      </c>
      <c r="J5" s="317"/>
      <c r="K5" s="316">
        <v>5250</v>
      </c>
      <c r="L5" s="317"/>
      <c r="M5" s="316"/>
      <c r="N5" s="317">
        <v>75350</v>
      </c>
      <c r="O5" s="349">
        <v>1</v>
      </c>
      <c r="P5" s="316">
        <v>224000</v>
      </c>
      <c r="Q5" s="317"/>
      <c r="R5" s="316"/>
      <c r="S5" s="317">
        <v>85000</v>
      </c>
      <c r="T5" s="316"/>
      <c r="U5" s="317">
        <v>171000</v>
      </c>
      <c r="V5" s="316"/>
      <c r="W5" s="317"/>
      <c r="X5" s="316"/>
      <c r="Y5" s="317"/>
      <c r="Z5" s="316"/>
      <c r="AA5" s="317"/>
      <c r="AB5" s="349">
        <v>1</v>
      </c>
      <c r="AC5" s="316"/>
      <c r="AD5" s="317">
        <v>24000</v>
      </c>
      <c r="AE5" s="316"/>
      <c r="AF5" s="317">
        <v>1262000</v>
      </c>
      <c r="AG5" s="316">
        <v>834000</v>
      </c>
      <c r="AH5" s="317"/>
      <c r="AI5" s="316">
        <v>33000</v>
      </c>
      <c r="AJ5" s="317"/>
      <c r="AK5" s="316">
        <v>60000</v>
      </c>
      <c r="AL5" s="317"/>
      <c r="AM5" s="316">
        <v>18000</v>
      </c>
      <c r="AN5" s="317"/>
      <c r="AO5" s="349">
        <v>1</v>
      </c>
      <c r="AP5" s="316">
        <v>7600</v>
      </c>
      <c r="AQ5" s="317"/>
      <c r="AR5" s="316">
        <v>12500</v>
      </c>
      <c r="AS5" s="317"/>
      <c r="AT5" s="316">
        <v>22500</v>
      </c>
      <c r="AU5" s="317"/>
      <c r="AV5" s="316">
        <v>12000</v>
      </c>
      <c r="AW5" s="317"/>
      <c r="AX5" s="316">
        <v>6500</v>
      </c>
      <c r="AY5" s="317"/>
      <c r="AZ5" s="316">
        <v>7000</v>
      </c>
      <c r="BA5" s="317"/>
      <c r="BB5" s="348">
        <f t="shared" ref="BB5:BB24" si="0">E5+G5+I5+K5+M5+P5+R5+T5+V5+X5+Z5+AC5+AE5+AG5+AI5+AK5+AM5+AP5+AR5+AT5+AV5+AX5+AZ5-BA5-AY5-AW5-AU5-AS5-AQ5-AN5-AL5-AJ5-AH5-AF5-AD5-AA5-Y5-W5-U5-S5-Q5-N5-L5-J5-H5-F5</f>
        <v>0</v>
      </c>
    </row>
    <row r="6" spans="1:54" x14ac:dyDescent="0.25">
      <c r="A6" s="347"/>
      <c r="B6" s="346"/>
      <c r="C6" s="342">
        <v>164</v>
      </c>
      <c r="D6" s="342">
        <v>2</v>
      </c>
      <c r="E6" s="307"/>
      <c r="F6" s="306"/>
      <c r="G6" s="307"/>
      <c r="H6" s="306"/>
      <c r="I6" s="307"/>
      <c r="J6" s="306"/>
      <c r="K6" s="307"/>
      <c r="L6" s="306"/>
      <c r="M6" s="307"/>
      <c r="N6" s="306"/>
      <c r="O6" s="341">
        <v>2</v>
      </c>
      <c r="P6" s="307"/>
      <c r="Q6" s="306"/>
      <c r="R6" s="307"/>
      <c r="S6" s="306"/>
      <c r="T6" s="307"/>
      <c r="U6" s="306"/>
      <c r="V6" s="307"/>
      <c r="W6" s="306"/>
      <c r="X6" s="307"/>
      <c r="Y6" s="306"/>
      <c r="Z6" s="307"/>
      <c r="AA6" s="306"/>
      <c r="AB6" s="341">
        <v>2</v>
      </c>
      <c r="AC6" s="307"/>
      <c r="AD6" s="306"/>
      <c r="AE6" s="307"/>
      <c r="AF6" s="306"/>
      <c r="AG6" s="307"/>
      <c r="AH6" s="306"/>
      <c r="AI6" s="307"/>
      <c r="AJ6" s="306"/>
      <c r="AK6" s="307"/>
      <c r="AL6" s="306"/>
      <c r="AM6" s="307"/>
      <c r="AN6" s="306"/>
      <c r="AO6" s="341">
        <v>2</v>
      </c>
      <c r="AP6" s="307"/>
      <c r="AQ6" s="306"/>
      <c r="AR6" s="307"/>
      <c r="AS6" s="306"/>
      <c r="AT6" s="307"/>
      <c r="AU6" s="306"/>
      <c r="AV6" s="307"/>
      <c r="AW6" s="306"/>
      <c r="AX6" s="307"/>
      <c r="AY6" s="306"/>
      <c r="AZ6" s="307"/>
      <c r="BA6" s="306"/>
      <c r="BB6" s="345">
        <f t="shared" si="0"/>
        <v>0</v>
      </c>
    </row>
    <row r="7" spans="1:54" x14ac:dyDescent="0.25">
      <c r="A7" s="347"/>
      <c r="B7" s="346"/>
      <c r="C7" s="342">
        <v>165</v>
      </c>
      <c r="D7" s="342">
        <v>3</v>
      </c>
      <c r="E7" s="307"/>
      <c r="F7" s="306"/>
      <c r="G7" s="307"/>
      <c r="H7" s="306"/>
      <c r="I7" s="307"/>
      <c r="J7" s="306"/>
      <c r="K7" s="307"/>
      <c r="L7" s="306"/>
      <c r="M7" s="307"/>
      <c r="N7" s="306"/>
      <c r="O7" s="341">
        <v>3</v>
      </c>
      <c r="P7" s="307"/>
      <c r="Q7" s="306"/>
      <c r="R7" s="307"/>
      <c r="S7" s="306"/>
      <c r="T7" s="307"/>
      <c r="U7" s="306"/>
      <c r="V7" s="307"/>
      <c r="W7" s="306"/>
      <c r="X7" s="307"/>
      <c r="Y7" s="306"/>
      <c r="Z7" s="307"/>
      <c r="AA7" s="306"/>
      <c r="AB7" s="341">
        <v>3</v>
      </c>
      <c r="AC7" s="307"/>
      <c r="AD7" s="306"/>
      <c r="AE7" s="307"/>
      <c r="AF7" s="306"/>
      <c r="AG7" s="307"/>
      <c r="AH7" s="306"/>
      <c r="AI7" s="307"/>
      <c r="AJ7" s="306"/>
      <c r="AK7" s="307"/>
      <c r="AL7" s="306"/>
      <c r="AM7" s="307"/>
      <c r="AN7" s="306"/>
      <c r="AO7" s="341">
        <v>3</v>
      </c>
      <c r="AP7" s="307"/>
      <c r="AQ7" s="306"/>
      <c r="AR7" s="307"/>
      <c r="AS7" s="306"/>
      <c r="AT7" s="307"/>
      <c r="AU7" s="306"/>
      <c r="AV7" s="307"/>
      <c r="AW7" s="306"/>
      <c r="AX7" s="307"/>
      <c r="AY7" s="306"/>
      <c r="AZ7" s="307"/>
      <c r="BA7" s="306"/>
      <c r="BB7" s="345">
        <f t="shared" si="0"/>
        <v>0</v>
      </c>
    </row>
    <row r="8" spans="1:54" x14ac:dyDescent="0.25">
      <c r="A8" s="347"/>
      <c r="B8" s="346"/>
      <c r="C8" s="342">
        <v>166</v>
      </c>
      <c r="D8" s="342">
        <v>4</v>
      </c>
      <c r="E8" s="307"/>
      <c r="F8" s="306"/>
      <c r="G8" s="307"/>
      <c r="H8" s="306"/>
      <c r="I8" s="307"/>
      <c r="J8" s="306"/>
      <c r="K8" s="307"/>
      <c r="L8" s="306"/>
      <c r="M8" s="307"/>
      <c r="N8" s="306"/>
      <c r="O8" s="341">
        <v>4</v>
      </c>
      <c r="P8" s="307"/>
      <c r="Q8" s="306"/>
      <c r="R8" s="307"/>
      <c r="S8" s="306"/>
      <c r="T8" s="307"/>
      <c r="U8" s="306"/>
      <c r="V8" s="307"/>
      <c r="W8" s="306"/>
      <c r="X8" s="307"/>
      <c r="Y8" s="306"/>
      <c r="Z8" s="307"/>
      <c r="AA8" s="306"/>
      <c r="AB8" s="341">
        <v>4</v>
      </c>
      <c r="AC8" s="307"/>
      <c r="AD8" s="306"/>
      <c r="AE8" s="307"/>
      <c r="AF8" s="306"/>
      <c r="AG8" s="307"/>
      <c r="AH8" s="306"/>
      <c r="AI8" s="307"/>
      <c r="AJ8" s="306"/>
      <c r="AK8" s="307"/>
      <c r="AL8" s="306"/>
      <c r="AM8" s="307"/>
      <c r="AN8" s="306"/>
      <c r="AO8" s="341">
        <v>4</v>
      </c>
      <c r="AP8" s="307"/>
      <c r="AQ8" s="306"/>
      <c r="AR8" s="307"/>
      <c r="AS8" s="306"/>
      <c r="AT8" s="307"/>
      <c r="AU8" s="306"/>
      <c r="AV8" s="307"/>
      <c r="AW8" s="306"/>
      <c r="AX8" s="307"/>
      <c r="AY8" s="306"/>
      <c r="AZ8" s="307"/>
      <c r="BA8" s="306"/>
      <c r="BB8" s="345">
        <f t="shared" si="0"/>
        <v>0</v>
      </c>
    </row>
    <row r="9" spans="1:54" x14ac:dyDescent="0.25">
      <c r="A9" s="347"/>
      <c r="B9" s="346"/>
      <c r="C9" s="342">
        <v>167</v>
      </c>
      <c r="D9" s="342">
        <v>5</v>
      </c>
      <c r="E9" s="307"/>
      <c r="F9" s="306"/>
      <c r="G9" s="307"/>
      <c r="H9" s="306"/>
      <c r="I9" s="307"/>
      <c r="J9" s="306"/>
      <c r="K9" s="307"/>
      <c r="L9" s="306"/>
      <c r="M9" s="307"/>
      <c r="N9" s="306"/>
      <c r="O9" s="341">
        <v>5</v>
      </c>
      <c r="P9" s="307"/>
      <c r="Q9" s="306"/>
      <c r="R9" s="307"/>
      <c r="S9" s="306"/>
      <c r="T9" s="307"/>
      <c r="U9" s="306"/>
      <c r="V9" s="307"/>
      <c r="W9" s="306"/>
      <c r="X9" s="307"/>
      <c r="Y9" s="306"/>
      <c r="Z9" s="307"/>
      <c r="AA9" s="306"/>
      <c r="AB9" s="341">
        <v>5</v>
      </c>
      <c r="AC9" s="307"/>
      <c r="AD9" s="306"/>
      <c r="AE9" s="307"/>
      <c r="AF9" s="306"/>
      <c r="AG9" s="307"/>
      <c r="AH9" s="306"/>
      <c r="AI9" s="307"/>
      <c r="AJ9" s="306"/>
      <c r="AK9" s="307"/>
      <c r="AL9" s="306"/>
      <c r="AM9" s="307"/>
      <c r="AN9" s="306"/>
      <c r="AO9" s="341">
        <v>5</v>
      </c>
      <c r="AP9" s="307"/>
      <c r="AQ9" s="306"/>
      <c r="AR9" s="307"/>
      <c r="AS9" s="306"/>
      <c r="AT9" s="307"/>
      <c r="AU9" s="306"/>
      <c r="AV9" s="307"/>
      <c r="AW9" s="306"/>
      <c r="AX9" s="307"/>
      <c r="AY9" s="306"/>
      <c r="AZ9" s="307"/>
      <c r="BA9" s="306"/>
      <c r="BB9" s="345">
        <f t="shared" si="0"/>
        <v>0</v>
      </c>
    </row>
    <row r="10" spans="1:54" x14ac:dyDescent="0.25">
      <c r="A10" s="347"/>
      <c r="B10" s="346"/>
      <c r="C10" s="342">
        <v>168</v>
      </c>
      <c r="D10" s="342">
        <v>6</v>
      </c>
      <c r="E10" s="307"/>
      <c r="F10" s="306"/>
      <c r="G10" s="307"/>
      <c r="H10" s="306"/>
      <c r="I10" s="307"/>
      <c r="J10" s="306"/>
      <c r="K10" s="307"/>
      <c r="L10" s="306"/>
      <c r="M10" s="307"/>
      <c r="N10" s="306"/>
      <c r="O10" s="341">
        <v>6</v>
      </c>
      <c r="P10" s="307"/>
      <c r="Q10" s="306"/>
      <c r="R10" s="307"/>
      <c r="S10" s="306"/>
      <c r="T10" s="307"/>
      <c r="U10" s="306"/>
      <c r="V10" s="307"/>
      <c r="W10" s="306"/>
      <c r="X10" s="307"/>
      <c r="Y10" s="306"/>
      <c r="Z10" s="307"/>
      <c r="AA10" s="306"/>
      <c r="AB10" s="341">
        <v>6</v>
      </c>
      <c r="AC10" s="307"/>
      <c r="AD10" s="306"/>
      <c r="AE10" s="307"/>
      <c r="AF10" s="306"/>
      <c r="AG10" s="307"/>
      <c r="AH10" s="306"/>
      <c r="AI10" s="307"/>
      <c r="AJ10" s="306"/>
      <c r="AK10" s="307"/>
      <c r="AL10" s="306"/>
      <c r="AM10" s="307"/>
      <c r="AN10" s="306"/>
      <c r="AO10" s="341">
        <v>6</v>
      </c>
      <c r="AP10" s="307"/>
      <c r="AQ10" s="306"/>
      <c r="AR10" s="307"/>
      <c r="AS10" s="306"/>
      <c r="AT10" s="307"/>
      <c r="AU10" s="306"/>
      <c r="AV10" s="307"/>
      <c r="AW10" s="306"/>
      <c r="AX10" s="307"/>
      <c r="AY10" s="306"/>
      <c r="AZ10" s="307"/>
      <c r="BA10" s="306"/>
      <c r="BB10" s="345">
        <f t="shared" si="0"/>
        <v>0</v>
      </c>
    </row>
    <row r="11" spans="1:54" x14ac:dyDescent="0.25">
      <c r="A11" s="347"/>
      <c r="B11" s="346"/>
      <c r="C11" s="342">
        <v>169</v>
      </c>
      <c r="D11" s="342">
        <v>7</v>
      </c>
      <c r="E11" s="307"/>
      <c r="F11" s="306"/>
      <c r="G11" s="307"/>
      <c r="H11" s="306"/>
      <c r="I11" s="307"/>
      <c r="J11" s="306"/>
      <c r="K11" s="307"/>
      <c r="L11" s="306"/>
      <c r="M11" s="307"/>
      <c r="N11" s="306"/>
      <c r="O11" s="341">
        <v>7</v>
      </c>
      <c r="P11" s="307"/>
      <c r="Q11" s="306"/>
      <c r="R11" s="307"/>
      <c r="S11" s="306"/>
      <c r="T11" s="307"/>
      <c r="U11" s="306"/>
      <c r="V11" s="307"/>
      <c r="W11" s="306"/>
      <c r="X11" s="307"/>
      <c r="Y11" s="306"/>
      <c r="Z11" s="307"/>
      <c r="AA11" s="306"/>
      <c r="AB11" s="341">
        <v>7</v>
      </c>
      <c r="AC11" s="307"/>
      <c r="AD11" s="306"/>
      <c r="AE11" s="307"/>
      <c r="AF11" s="306"/>
      <c r="AG11" s="307"/>
      <c r="AH11" s="306"/>
      <c r="AI11" s="307"/>
      <c r="AJ11" s="306"/>
      <c r="AK11" s="307"/>
      <c r="AL11" s="306"/>
      <c r="AM11" s="307"/>
      <c r="AN11" s="306"/>
      <c r="AO11" s="341">
        <v>7</v>
      </c>
      <c r="AP11" s="307"/>
      <c r="AQ11" s="306"/>
      <c r="AR11" s="307"/>
      <c r="AS11" s="306"/>
      <c r="AT11" s="307"/>
      <c r="AU11" s="306"/>
      <c r="AV11" s="307"/>
      <c r="AW11" s="306"/>
      <c r="AX11" s="307"/>
      <c r="AY11" s="306"/>
      <c r="AZ11" s="307"/>
      <c r="BA11" s="306"/>
      <c r="BB11" s="345">
        <f t="shared" si="0"/>
        <v>0</v>
      </c>
    </row>
    <row r="12" spans="1:54" x14ac:dyDescent="0.25">
      <c r="A12" s="347"/>
      <c r="B12" s="346"/>
      <c r="C12" s="342">
        <v>170</v>
      </c>
      <c r="D12" s="342">
        <v>8</v>
      </c>
      <c r="E12" s="307"/>
      <c r="F12" s="306"/>
      <c r="G12" s="307"/>
      <c r="H12" s="306"/>
      <c r="I12" s="307"/>
      <c r="J12" s="306"/>
      <c r="K12" s="307"/>
      <c r="L12" s="306"/>
      <c r="M12" s="307"/>
      <c r="N12" s="306"/>
      <c r="O12" s="341">
        <v>8</v>
      </c>
      <c r="P12" s="307"/>
      <c r="Q12" s="306"/>
      <c r="R12" s="307"/>
      <c r="S12" s="306"/>
      <c r="T12" s="307"/>
      <c r="U12" s="306"/>
      <c r="V12" s="307"/>
      <c r="W12" s="306"/>
      <c r="X12" s="307"/>
      <c r="Y12" s="306"/>
      <c r="Z12" s="307"/>
      <c r="AA12" s="306"/>
      <c r="AB12" s="341">
        <v>8</v>
      </c>
      <c r="AC12" s="307"/>
      <c r="AD12" s="306"/>
      <c r="AE12" s="307"/>
      <c r="AF12" s="306"/>
      <c r="AG12" s="307"/>
      <c r="AH12" s="306"/>
      <c r="AI12" s="307"/>
      <c r="AJ12" s="306"/>
      <c r="AK12" s="307"/>
      <c r="AL12" s="306"/>
      <c r="AM12" s="307"/>
      <c r="AN12" s="306"/>
      <c r="AO12" s="341">
        <v>8</v>
      </c>
      <c r="AP12" s="307"/>
      <c r="AQ12" s="306"/>
      <c r="AR12" s="307"/>
      <c r="AS12" s="306"/>
      <c r="AT12" s="307"/>
      <c r="AU12" s="306"/>
      <c r="AV12" s="307"/>
      <c r="AW12" s="306"/>
      <c r="AX12" s="307"/>
      <c r="AY12" s="306"/>
      <c r="AZ12" s="307"/>
      <c r="BA12" s="306"/>
      <c r="BB12" s="345">
        <f t="shared" si="0"/>
        <v>0</v>
      </c>
    </row>
    <row r="13" spans="1:54" x14ac:dyDescent="0.25">
      <c r="A13" s="347"/>
      <c r="B13" s="346"/>
      <c r="C13" s="342">
        <v>171</v>
      </c>
      <c r="D13" s="342">
        <v>9</v>
      </c>
      <c r="E13" s="307"/>
      <c r="F13" s="306"/>
      <c r="G13" s="307"/>
      <c r="H13" s="306"/>
      <c r="I13" s="307"/>
      <c r="J13" s="306"/>
      <c r="K13" s="307"/>
      <c r="L13" s="306"/>
      <c r="M13" s="307"/>
      <c r="N13" s="306"/>
      <c r="O13" s="341">
        <v>9</v>
      </c>
      <c r="P13" s="307"/>
      <c r="Q13" s="306"/>
      <c r="R13" s="307"/>
      <c r="S13" s="306"/>
      <c r="T13" s="307"/>
      <c r="U13" s="306"/>
      <c r="V13" s="307"/>
      <c r="W13" s="306"/>
      <c r="X13" s="307"/>
      <c r="Y13" s="306"/>
      <c r="Z13" s="307"/>
      <c r="AA13" s="306"/>
      <c r="AB13" s="341">
        <v>9</v>
      </c>
      <c r="AC13" s="307"/>
      <c r="AD13" s="306"/>
      <c r="AE13" s="307"/>
      <c r="AF13" s="306"/>
      <c r="AG13" s="307"/>
      <c r="AH13" s="306"/>
      <c r="AI13" s="307"/>
      <c r="AJ13" s="306"/>
      <c r="AK13" s="307"/>
      <c r="AL13" s="306"/>
      <c r="AM13" s="307"/>
      <c r="AN13" s="306"/>
      <c r="AO13" s="341">
        <v>9</v>
      </c>
      <c r="AP13" s="307"/>
      <c r="AQ13" s="306"/>
      <c r="AR13" s="307"/>
      <c r="AS13" s="306"/>
      <c r="AT13" s="307"/>
      <c r="AU13" s="306"/>
      <c r="AV13" s="307"/>
      <c r="AW13" s="306"/>
      <c r="AX13" s="307"/>
      <c r="AY13" s="306"/>
      <c r="AZ13" s="307"/>
      <c r="BA13" s="306"/>
      <c r="BB13" s="345">
        <f t="shared" si="0"/>
        <v>0</v>
      </c>
    </row>
    <row r="14" spans="1:54" x14ac:dyDescent="0.25">
      <c r="A14" s="347"/>
      <c r="B14" s="346"/>
      <c r="C14" s="342">
        <v>172</v>
      </c>
      <c r="D14" s="342">
        <v>10</v>
      </c>
      <c r="E14" s="307"/>
      <c r="F14" s="306"/>
      <c r="G14" s="307"/>
      <c r="H14" s="306"/>
      <c r="I14" s="307"/>
      <c r="J14" s="306"/>
      <c r="K14" s="307"/>
      <c r="L14" s="306"/>
      <c r="M14" s="307"/>
      <c r="N14" s="306"/>
      <c r="O14" s="341">
        <v>10</v>
      </c>
      <c r="P14" s="307"/>
      <c r="Q14" s="306"/>
      <c r="R14" s="307"/>
      <c r="S14" s="306"/>
      <c r="T14" s="307"/>
      <c r="U14" s="306"/>
      <c r="V14" s="307"/>
      <c r="W14" s="306"/>
      <c r="X14" s="307"/>
      <c r="Y14" s="306"/>
      <c r="Z14" s="307"/>
      <c r="AA14" s="306"/>
      <c r="AB14" s="341">
        <v>10</v>
      </c>
      <c r="AC14" s="307"/>
      <c r="AD14" s="306"/>
      <c r="AE14" s="307"/>
      <c r="AF14" s="306"/>
      <c r="AG14" s="307"/>
      <c r="AH14" s="306"/>
      <c r="AI14" s="307"/>
      <c r="AJ14" s="306"/>
      <c r="AK14" s="307"/>
      <c r="AL14" s="306"/>
      <c r="AM14" s="307"/>
      <c r="AN14" s="306"/>
      <c r="AO14" s="341">
        <v>10</v>
      </c>
      <c r="AP14" s="307"/>
      <c r="AQ14" s="306"/>
      <c r="AR14" s="307"/>
      <c r="AS14" s="306"/>
      <c r="AT14" s="307"/>
      <c r="AU14" s="306"/>
      <c r="AV14" s="307"/>
      <c r="AW14" s="306"/>
      <c r="AX14" s="307"/>
      <c r="AY14" s="306"/>
      <c r="AZ14" s="307"/>
      <c r="BA14" s="306"/>
      <c r="BB14" s="345">
        <f t="shared" si="0"/>
        <v>0</v>
      </c>
    </row>
    <row r="15" spans="1:54" x14ac:dyDescent="0.25">
      <c r="A15" s="347"/>
      <c r="B15" s="346"/>
      <c r="C15" s="342">
        <v>173</v>
      </c>
      <c r="D15" s="342">
        <v>11</v>
      </c>
      <c r="E15" s="307"/>
      <c r="F15" s="306"/>
      <c r="G15" s="307"/>
      <c r="H15" s="306"/>
      <c r="I15" s="307"/>
      <c r="J15" s="306"/>
      <c r="K15" s="307"/>
      <c r="L15" s="306"/>
      <c r="M15" s="307"/>
      <c r="N15" s="306"/>
      <c r="O15" s="341">
        <v>11</v>
      </c>
      <c r="P15" s="307"/>
      <c r="Q15" s="306"/>
      <c r="R15" s="307"/>
      <c r="S15" s="306"/>
      <c r="T15" s="307"/>
      <c r="U15" s="306"/>
      <c r="V15" s="307"/>
      <c r="W15" s="306"/>
      <c r="X15" s="307"/>
      <c r="Y15" s="306"/>
      <c r="Z15" s="307"/>
      <c r="AA15" s="306"/>
      <c r="AB15" s="341">
        <v>11</v>
      </c>
      <c r="AC15" s="307"/>
      <c r="AD15" s="306"/>
      <c r="AE15" s="307"/>
      <c r="AF15" s="306"/>
      <c r="AG15" s="307"/>
      <c r="AH15" s="306"/>
      <c r="AI15" s="307"/>
      <c r="AJ15" s="306"/>
      <c r="AK15" s="307"/>
      <c r="AL15" s="306"/>
      <c r="AM15" s="307"/>
      <c r="AN15" s="306"/>
      <c r="AO15" s="341">
        <v>11</v>
      </c>
      <c r="AP15" s="307"/>
      <c r="AQ15" s="306"/>
      <c r="AR15" s="307"/>
      <c r="AS15" s="306"/>
      <c r="AT15" s="307"/>
      <c r="AU15" s="306"/>
      <c r="AV15" s="307"/>
      <c r="AW15" s="306"/>
      <c r="AX15" s="307"/>
      <c r="AY15" s="306"/>
      <c r="AZ15" s="307"/>
      <c r="BA15" s="306"/>
      <c r="BB15" s="345">
        <f t="shared" si="0"/>
        <v>0</v>
      </c>
    </row>
    <row r="16" spans="1:54" x14ac:dyDescent="0.25">
      <c r="A16" s="347"/>
      <c r="B16" s="346"/>
      <c r="C16" s="342">
        <v>174</v>
      </c>
      <c r="D16" s="342">
        <v>12</v>
      </c>
      <c r="E16" s="307"/>
      <c r="F16" s="306"/>
      <c r="G16" s="307"/>
      <c r="H16" s="306"/>
      <c r="I16" s="307"/>
      <c r="J16" s="306"/>
      <c r="K16" s="307"/>
      <c r="L16" s="306"/>
      <c r="M16" s="307"/>
      <c r="N16" s="306"/>
      <c r="O16" s="341">
        <v>12</v>
      </c>
      <c r="P16" s="307"/>
      <c r="Q16" s="306"/>
      <c r="R16" s="307"/>
      <c r="S16" s="306"/>
      <c r="T16" s="307"/>
      <c r="U16" s="306"/>
      <c r="V16" s="307"/>
      <c r="W16" s="306"/>
      <c r="X16" s="307"/>
      <c r="Y16" s="306"/>
      <c r="Z16" s="307"/>
      <c r="AA16" s="306"/>
      <c r="AB16" s="341">
        <v>12</v>
      </c>
      <c r="AC16" s="307"/>
      <c r="AD16" s="306"/>
      <c r="AE16" s="307"/>
      <c r="AF16" s="306"/>
      <c r="AG16" s="307"/>
      <c r="AH16" s="306"/>
      <c r="AI16" s="307"/>
      <c r="AJ16" s="306"/>
      <c r="AK16" s="307"/>
      <c r="AL16" s="306"/>
      <c r="AM16" s="307"/>
      <c r="AN16" s="306"/>
      <c r="AO16" s="341">
        <v>12</v>
      </c>
      <c r="AP16" s="307"/>
      <c r="AQ16" s="306"/>
      <c r="AR16" s="307"/>
      <c r="AS16" s="306"/>
      <c r="AT16" s="307"/>
      <c r="AU16" s="306"/>
      <c r="AV16" s="307"/>
      <c r="AW16" s="306"/>
      <c r="AX16" s="307"/>
      <c r="AY16" s="306"/>
      <c r="AZ16" s="307"/>
      <c r="BA16" s="306"/>
      <c r="BB16" s="345">
        <f t="shared" si="0"/>
        <v>0</v>
      </c>
    </row>
    <row r="17" spans="1:54" x14ac:dyDescent="0.25">
      <c r="A17" s="347"/>
      <c r="B17" s="346"/>
      <c r="C17" s="342">
        <v>175</v>
      </c>
      <c r="D17" s="342">
        <v>13</v>
      </c>
      <c r="E17" s="307"/>
      <c r="F17" s="306"/>
      <c r="G17" s="307"/>
      <c r="H17" s="306"/>
      <c r="I17" s="307"/>
      <c r="J17" s="306"/>
      <c r="K17" s="307"/>
      <c r="L17" s="306"/>
      <c r="M17" s="307"/>
      <c r="N17" s="306"/>
      <c r="O17" s="341">
        <v>13</v>
      </c>
      <c r="P17" s="307"/>
      <c r="Q17" s="306"/>
      <c r="R17" s="307"/>
      <c r="S17" s="306"/>
      <c r="T17" s="307"/>
      <c r="U17" s="306"/>
      <c r="V17" s="307"/>
      <c r="W17" s="306"/>
      <c r="X17" s="307"/>
      <c r="Y17" s="306"/>
      <c r="Z17" s="307"/>
      <c r="AA17" s="306"/>
      <c r="AB17" s="341">
        <v>13</v>
      </c>
      <c r="AC17" s="307"/>
      <c r="AD17" s="306"/>
      <c r="AE17" s="307"/>
      <c r="AF17" s="306"/>
      <c r="AG17" s="307"/>
      <c r="AH17" s="306"/>
      <c r="AI17" s="307"/>
      <c r="AJ17" s="306"/>
      <c r="AK17" s="307"/>
      <c r="AL17" s="306"/>
      <c r="AM17" s="307"/>
      <c r="AN17" s="306"/>
      <c r="AO17" s="341">
        <v>13</v>
      </c>
      <c r="AP17" s="307"/>
      <c r="AQ17" s="306"/>
      <c r="AR17" s="307"/>
      <c r="AS17" s="306"/>
      <c r="AT17" s="307"/>
      <c r="AU17" s="306"/>
      <c r="AV17" s="307"/>
      <c r="AW17" s="306"/>
      <c r="AX17" s="307"/>
      <c r="AY17" s="306"/>
      <c r="AZ17" s="307"/>
      <c r="BA17" s="306"/>
      <c r="BB17" s="345">
        <f t="shared" si="0"/>
        <v>0</v>
      </c>
    </row>
    <row r="18" spans="1:54" x14ac:dyDescent="0.25">
      <c r="A18" s="347"/>
      <c r="B18" s="346"/>
      <c r="C18" s="342">
        <v>176</v>
      </c>
      <c r="D18" s="342">
        <v>14</v>
      </c>
      <c r="E18" s="307"/>
      <c r="F18" s="306"/>
      <c r="G18" s="307"/>
      <c r="H18" s="306"/>
      <c r="I18" s="307"/>
      <c r="J18" s="306"/>
      <c r="K18" s="307"/>
      <c r="L18" s="306"/>
      <c r="M18" s="307"/>
      <c r="N18" s="306"/>
      <c r="O18" s="341">
        <v>14</v>
      </c>
      <c r="P18" s="307"/>
      <c r="Q18" s="306"/>
      <c r="R18" s="307"/>
      <c r="S18" s="306"/>
      <c r="T18" s="307"/>
      <c r="U18" s="306"/>
      <c r="V18" s="307"/>
      <c r="W18" s="306"/>
      <c r="X18" s="307"/>
      <c r="Y18" s="306"/>
      <c r="Z18" s="307"/>
      <c r="AA18" s="306"/>
      <c r="AB18" s="341">
        <v>14</v>
      </c>
      <c r="AC18" s="307"/>
      <c r="AD18" s="306"/>
      <c r="AE18" s="307"/>
      <c r="AF18" s="306"/>
      <c r="AG18" s="307"/>
      <c r="AH18" s="306"/>
      <c r="AI18" s="307"/>
      <c r="AJ18" s="306"/>
      <c r="AK18" s="307"/>
      <c r="AL18" s="306"/>
      <c r="AM18" s="307"/>
      <c r="AN18" s="306"/>
      <c r="AO18" s="341">
        <v>14</v>
      </c>
      <c r="AP18" s="307"/>
      <c r="AQ18" s="306"/>
      <c r="AR18" s="307"/>
      <c r="AS18" s="306"/>
      <c r="AT18" s="307"/>
      <c r="AU18" s="306"/>
      <c r="AV18" s="307"/>
      <c r="AW18" s="306"/>
      <c r="AX18" s="307"/>
      <c r="AY18" s="306"/>
      <c r="AZ18" s="307"/>
      <c r="BA18" s="306"/>
      <c r="BB18" s="345">
        <f t="shared" si="0"/>
        <v>0</v>
      </c>
    </row>
    <row r="19" spans="1:54" x14ac:dyDescent="0.25">
      <c r="A19" s="347"/>
      <c r="B19" s="346"/>
      <c r="C19" s="342">
        <v>177</v>
      </c>
      <c r="D19" s="342">
        <v>15</v>
      </c>
      <c r="E19" s="307"/>
      <c r="F19" s="306"/>
      <c r="G19" s="307"/>
      <c r="H19" s="306"/>
      <c r="I19" s="307"/>
      <c r="J19" s="306"/>
      <c r="K19" s="307"/>
      <c r="L19" s="306"/>
      <c r="M19" s="307"/>
      <c r="N19" s="306"/>
      <c r="O19" s="341">
        <v>15</v>
      </c>
      <c r="P19" s="307"/>
      <c r="Q19" s="306"/>
      <c r="R19" s="307"/>
      <c r="S19" s="306"/>
      <c r="T19" s="307"/>
      <c r="U19" s="306"/>
      <c r="V19" s="307"/>
      <c r="W19" s="306"/>
      <c r="X19" s="307"/>
      <c r="Y19" s="306"/>
      <c r="Z19" s="307"/>
      <c r="AA19" s="306"/>
      <c r="AB19" s="341">
        <v>15</v>
      </c>
      <c r="AC19" s="307"/>
      <c r="AD19" s="306"/>
      <c r="AE19" s="307"/>
      <c r="AF19" s="306"/>
      <c r="AG19" s="307"/>
      <c r="AH19" s="306"/>
      <c r="AI19" s="307"/>
      <c r="AJ19" s="306"/>
      <c r="AK19" s="307"/>
      <c r="AL19" s="306"/>
      <c r="AM19" s="307"/>
      <c r="AN19" s="306"/>
      <c r="AO19" s="341">
        <v>15</v>
      </c>
      <c r="AP19" s="307"/>
      <c r="AQ19" s="306"/>
      <c r="AR19" s="307"/>
      <c r="AS19" s="306"/>
      <c r="AT19" s="307"/>
      <c r="AU19" s="306"/>
      <c r="AV19" s="307"/>
      <c r="AW19" s="306"/>
      <c r="AX19" s="307"/>
      <c r="AY19" s="306"/>
      <c r="AZ19" s="307"/>
      <c r="BA19" s="306"/>
      <c r="BB19" s="345">
        <f t="shared" si="0"/>
        <v>0</v>
      </c>
    </row>
    <row r="20" spans="1:54" x14ac:dyDescent="0.25">
      <c r="A20" s="347"/>
      <c r="B20" s="346"/>
      <c r="C20" s="342">
        <v>178</v>
      </c>
      <c r="D20" s="342">
        <v>16</v>
      </c>
      <c r="E20" s="307"/>
      <c r="F20" s="306"/>
      <c r="G20" s="307"/>
      <c r="H20" s="306"/>
      <c r="I20" s="307"/>
      <c r="J20" s="306"/>
      <c r="K20" s="307"/>
      <c r="L20" s="306"/>
      <c r="M20" s="307"/>
      <c r="N20" s="306"/>
      <c r="O20" s="341">
        <v>16</v>
      </c>
      <c r="P20" s="307"/>
      <c r="Q20" s="306"/>
      <c r="R20" s="307"/>
      <c r="S20" s="306"/>
      <c r="T20" s="307"/>
      <c r="U20" s="306"/>
      <c r="V20" s="307"/>
      <c r="W20" s="306"/>
      <c r="X20" s="307"/>
      <c r="Y20" s="306"/>
      <c r="Z20" s="307"/>
      <c r="AA20" s="306"/>
      <c r="AB20" s="341">
        <v>16</v>
      </c>
      <c r="AC20" s="307"/>
      <c r="AD20" s="306"/>
      <c r="AE20" s="307"/>
      <c r="AF20" s="306"/>
      <c r="AG20" s="307"/>
      <c r="AH20" s="306"/>
      <c r="AI20" s="307"/>
      <c r="AJ20" s="306"/>
      <c r="AK20" s="307"/>
      <c r="AL20" s="306"/>
      <c r="AM20" s="307"/>
      <c r="AN20" s="306"/>
      <c r="AO20" s="341">
        <v>16</v>
      </c>
      <c r="AP20" s="307"/>
      <c r="AQ20" s="306"/>
      <c r="AR20" s="307"/>
      <c r="AS20" s="306"/>
      <c r="AT20" s="307"/>
      <c r="AU20" s="306"/>
      <c r="AV20" s="307"/>
      <c r="AW20" s="306"/>
      <c r="AX20" s="307"/>
      <c r="AY20" s="306"/>
      <c r="AZ20" s="307"/>
      <c r="BA20" s="306"/>
      <c r="BB20" s="345">
        <f t="shared" si="0"/>
        <v>0</v>
      </c>
    </row>
    <row r="21" spans="1:54" x14ac:dyDescent="0.25">
      <c r="A21" s="347"/>
      <c r="B21" s="346"/>
      <c r="C21" s="342">
        <v>179</v>
      </c>
      <c r="D21" s="342">
        <v>17</v>
      </c>
      <c r="E21" s="307"/>
      <c r="F21" s="306"/>
      <c r="G21" s="307"/>
      <c r="H21" s="306"/>
      <c r="I21" s="307"/>
      <c r="J21" s="306"/>
      <c r="K21" s="307"/>
      <c r="L21" s="306"/>
      <c r="M21" s="307"/>
      <c r="N21" s="306"/>
      <c r="O21" s="341">
        <v>17</v>
      </c>
      <c r="P21" s="307"/>
      <c r="Q21" s="306"/>
      <c r="R21" s="307"/>
      <c r="S21" s="306"/>
      <c r="T21" s="307"/>
      <c r="U21" s="306"/>
      <c r="V21" s="307"/>
      <c r="W21" s="306"/>
      <c r="X21" s="307"/>
      <c r="Y21" s="306"/>
      <c r="Z21" s="307"/>
      <c r="AA21" s="306"/>
      <c r="AB21" s="341">
        <v>17</v>
      </c>
      <c r="AC21" s="307"/>
      <c r="AD21" s="306"/>
      <c r="AE21" s="307"/>
      <c r="AF21" s="306"/>
      <c r="AG21" s="307"/>
      <c r="AH21" s="306"/>
      <c r="AI21" s="307"/>
      <c r="AJ21" s="306"/>
      <c r="AK21" s="307"/>
      <c r="AL21" s="306"/>
      <c r="AM21" s="307"/>
      <c r="AN21" s="306"/>
      <c r="AO21" s="341">
        <v>17</v>
      </c>
      <c r="AP21" s="307"/>
      <c r="AQ21" s="306"/>
      <c r="AR21" s="307"/>
      <c r="AS21" s="306"/>
      <c r="AT21" s="307"/>
      <c r="AU21" s="306"/>
      <c r="AV21" s="307"/>
      <c r="AW21" s="306"/>
      <c r="AX21" s="307"/>
      <c r="AY21" s="306"/>
      <c r="AZ21" s="307"/>
      <c r="BA21" s="306"/>
      <c r="BB21" s="345">
        <f t="shared" si="0"/>
        <v>0</v>
      </c>
    </row>
    <row r="22" spans="1:54" x14ac:dyDescent="0.25">
      <c r="A22" s="347"/>
      <c r="B22" s="346"/>
      <c r="C22" s="342">
        <v>180</v>
      </c>
      <c r="D22" s="342">
        <v>18</v>
      </c>
      <c r="E22" s="307"/>
      <c r="F22" s="306"/>
      <c r="G22" s="307"/>
      <c r="H22" s="306"/>
      <c r="I22" s="307"/>
      <c r="J22" s="306"/>
      <c r="K22" s="307"/>
      <c r="L22" s="306"/>
      <c r="M22" s="307"/>
      <c r="N22" s="306"/>
      <c r="O22" s="341">
        <v>18</v>
      </c>
      <c r="P22" s="307"/>
      <c r="Q22" s="306"/>
      <c r="R22" s="307"/>
      <c r="S22" s="306"/>
      <c r="T22" s="307"/>
      <c r="U22" s="306"/>
      <c r="V22" s="307"/>
      <c r="W22" s="306"/>
      <c r="X22" s="307"/>
      <c r="Y22" s="306"/>
      <c r="Z22" s="307"/>
      <c r="AA22" s="306"/>
      <c r="AB22" s="341">
        <v>18</v>
      </c>
      <c r="AC22" s="307"/>
      <c r="AD22" s="306"/>
      <c r="AE22" s="307"/>
      <c r="AF22" s="306"/>
      <c r="AG22" s="307"/>
      <c r="AH22" s="306"/>
      <c r="AI22" s="307"/>
      <c r="AJ22" s="306"/>
      <c r="AK22" s="307"/>
      <c r="AL22" s="306"/>
      <c r="AM22" s="307"/>
      <c r="AN22" s="306"/>
      <c r="AO22" s="341">
        <v>18</v>
      </c>
      <c r="AP22" s="307"/>
      <c r="AQ22" s="306"/>
      <c r="AR22" s="307"/>
      <c r="AS22" s="306"/>
      <c r="AT22" s="307"/>
      <c r="AU22" s="306"/>
      <c r="AV22" s="307"/>
      <c r="AW22" s="306"/>
      <c r="AX22" s="307"/>
      <c r="AY22" s="306"/>
      <c r="AZ22" s="307"/>
      <c r="BA22" s="306"/>
      <c r="BB22" s="345">
        <f t="shared" si="0"/>
        <v>0</v>
      </c>
    </row>
    <row r="23" spans="1:54" x14ac:dyDescent="0.25">
      <c r="A23" s="347"/>
      <c r="B23" s="346"/>
      <c r="C23" s="342">
        <v>181</v>
      </c>
      <c r="D23" s="342">
        <v>19</v>
      </c>
      <c r="E23" s="307"/>
      <c r="F23" s="306"/>
      <c r="G23" s="307"/>
      <c r="H23" s="306"/>
      <c r="I23" s="307"/>
      <c r="J23" s="306"/>
      <c r="K23" s="307"/>
      <c r="L23" s="306"/>
      <c r="M23" s="307"/>
      <c r="N23" s="306"/>
      <c r="O23" s="341">
        <v>19</v>
      </c>
      <c r="P23" s="307"/>
      <c r="Q23" s="306"/>
      <c r="R23" s="307"/>
      <c r="S23" s="306"/>
      <c r="T23" s="307"/>
      <c r="U23" s="306"/>
      <c r="V23" s="307"/>
      <c r="W23" s="306"/>
      <c r="X23" s="307"/>
      <c r="Y23" s="306"/>
      <c r="Z23" s="307"/>
      <c r="AA23" s="306"/>
      <c r="AB23" s="341">
        <v>19</v>
      </c>
      <c r="AC23" s="307"/>
      <c r="AD23" s="306"/>
      <c r="AE23" s="307"/>
      <c r="AF23" s="306">
        <f>K23*0.8</f>
        <v>0</v>
      </c>
      <c r="AG23" s="307"/>
      <c r="AH23" s="306"/>
      <c r="AI23" s="307"/>
      <c r="AJ23" s="306"/>
      <c r="AK23" s="307"/>
      <c r="AL23" s="306"/>
      <c r="AM23" s="307"/>
      <c r="AN23" s="306"/>
      <c r="AO23" s="341">
        <v>19</v>
      </c>
      <c r="AP23" s="307"/>
      <c r="AQ23" s="306"/>
      <c r="AR23" s="307"/>
      <c r="AS23" s="306"/>
      <c r="AT23" s="307"/>
      <c r="AU23" s="306"/>
      <c r="AV23" s="307"/>
      <c r="AW23" s="306"/>
      <c r="AX23" s="307"/>
      <c r="AY23" s="306"/>
      <c r="AZ23" s="307"/>
      <c r="BA23" s="306"/>
      <c r="BB23" s="345">
        <f t="shared" si="0"/>
        <v>0</v>
      </c>
    </row>
    <row r="24" spans="1:54" x14ac:dyDescent="0.25">
      <c r="A24" s="347"/>
      <c r="B24" s="346"/>
      <c r="C24" s="342">
        <v>182</v>
      </c>
      <c r="D24" s="342">
        <v>20</v>
      </c>
      <c r="E24" s="307"/>
      <c r="F24" s="306"/>
      <c r="G24" s="307"/>
      <c r="H24" s="306"/>
      <c r="I24" s="307"/>
      <c r="J24" s="306"/>
      <c r="K24" s="307"/>
      <c r="L24" s="306"/>
      <c r="M24" s="307"/>
      <c r="N24" s="306"/>
      <c r="O24" s="341">
        <v>20</v>
      </c>
      <c r="P24" s="307"/>
      <c r="Q24" s="306"/>
      <c r="R24" s="307"/>
      <c r="S24" s="306"/>
      <c r="T24" s="307"/>
      <c r="U24" s="306"/>
      <c r="V24" s="307"/>
      <c r="W24" s="306"/>
      <c r="X24" s="307"/>
      <c r="Y24" s="306"/>
      <c r="Z24" s="307"/>
      <c r="AA24" s="306"/>
      <c r="AB24" s="341">
        <v>20</v>
      </c>
      <c r="AC24" s="307"/>
      <c r="AD24" s="306"/>
      <c r="AE24" s="307"/>
      <c r="AF24" s="306"/>
      <c r="AG24" s="307"/>
      <c r="AH24" s="306"/>
      <c r="AI24" s="307"/>
      <c r="AJ24" s="306"/>
      <c r="AK24" s="307"/>
      <c r="AL24" s="306"/>
      <c r="AM24" s="307"/>
      <c r="AN24" s="306"/>
      <c r="AO24" s="341">
        <v>20</v>
      </c>
      <c r="AP24" s="307"/>
      <c r="AQ24" s="306"/>
      <c r="AR24" s="307"/>
      <c r="AS24" s="306"/>
      <c r="AT24" s="307"/>
      <c r="AU24" s="306"/>
      <c r="AV24" s="307"/>
      <c r="AW24" s="306"/>
      <c r="AX24" s="307"/>
      <c r="AY24" s="306"/>
      <c r="AZ24" s="307"/>
      <c r="BA24" s="306"/>
      <c r="BB24" s="345">
        <f t="shared" si="0"/>
        <v>0</v>
      </c>
    </row>
    <row r="25" spans="1:54" x14ac:dyDescent="0.25">
      <c r="A25" s="347"/>
      <c r="B25" s="346"/>
      <c r="C25" s="342">
        <v>183</v>
      </c>
      <c r="D25" s="342">
        <v>21</v>
      </c>
      <c r="E25" s="307"/>
      <c r="F25" s="306"/>
      <c r="G25" s="307"/>
      <c r="H25" s="306"/>
      <c r="I25" s="307"/>
      <c r="J25" s="306"/>
      <c r="K25" s="307"/>
      <c r="L25" s="306"/>
      <c r="M25" s="307"/>
      <c r="N25" s="306"/>
      <c r="O25" s="341">
        <v>21</v>
      </c>
      <c r="P25" s="307"/>
      <c r="Q25" s="306"/>
      <c r="R25" s="307"/>
      <c r="S25" s="306"/>
      <c r="T25" s="307"/>
      <c r="U25" s="306"/>
      <c r="V25" s="307"/>
      <c r="W25" s="306"/>
      <c r="X25" s="307"/>
      <c r="Y25" s="306"/>
      <c r="Z25" s="307"/>
      <c r="AA25" s="306"/>
      <c r="AB25" s="341">
        <v>21</v>
      </c>
      <c r="AC25" s="307"/>
      <c r="AD25" s="306">
        <f>X25</f>
        <v>0</v>
      </c>
      <c r="AE25" s="307"/>
      <c r="AF25" s="306"/>
      <c r="AG25" s="307"/>
      <c r="AH25" s="306"/>
      <c r="AI25" s="307"/>
      <c r="AJ25" s="306"/>
      <c r="AK25" s="307"/>
      <c r="AL25" s="306"/>
      <c r="AM25" s="307"/>
      <c r="AN25" s="306"/>
      <c r="AO25" s="341">
        <v>21</v>
      </c>
      <c r="AP25" s="307"/>
      <c r="AQ25" s="306"/>
      <c r="AR25" s="307"/>
      <c r="AS25" s="306"/>
      <c r="AT25" s="307"/>
      <c r="AU25" s="306"/>
      <c r="AV25" s="307"/>
      <c r="AW25" s="306"/>
      <c r="AX25" s="307"/>
      <c r="AY25" s="306"/>
      <c r="AZ25" s="307"/>
      <c r="BA25" s="306"/>
      <c r="BB25" s="345"/>
    </row>
    <row r="26" spans="1:54" x14ac:dyDescent="0.25">
      <c r="A26" s="344"/>
      <c r="B26" s="343"/>
      <c r="C26" s="342">
        <v>184</v>
      </c>
      <c r="D26" s="342">
        <v>22</v>
      </c>
      <c r="E26" s="302"/>
      <c r="F26" s="301"/>
      <c r="G26" s="302"/>
      <c r="H26" s="301"/>
      <c r="I26" s="302"/>
      <c r="J26" s="301"/>
      <c r="K26" s="302"/>
      <c r="L26" s="301"/>
      <c r="M26" s="302"/>
      <c r="N26" s="301"/>
      <c r="O26" s="341">
        <v>22</v>
      </c>
      <c r="P26" s="302"/>
      <c r="Q26" s="301"/>
      <c r="R26" s="302"/>
      <c r="S26" s="301"/>
      <c r="T26" s="302"/>
      <c r="U26" s="301"/>
      <c r="V26" s="302"/>
      <c r="W26" s="301"/>
      <c r="X26" s="302"/>
      <c r="Y26" s="301"/>
      <c r="Z26" s="302"/>
      <c r="AA26" s="301"/>
      <c r="AB26" s="341">
        <v>22</v>
      </c>
      <c r="AC26" s="302">
        <f>AA26</f>
        <v>0</v>
      </c>
      <c r="AD26" s="301"/>
      <c r="AE26" s="302"/>
      <c r="AF26" s="301"/>
      <c r="AG26" s="302"/>
      <c r="AH26" s="301"/>
      <c r="AI26" s="302"/>
      <c r="AJ26" s="301"/>
      <c r="AK26" s="302"/>
      <c r="AL26" s="301"/>
      <c r="AM26" s="302"/>
      <c r="AN26" s="301"/>
      <c r="AO26" s="341">
        <v>22</v>
      </c>
      <c r="AP26" s="302"/>
      <c r="AQ26" s="301"/>
      <c r="AR26" s="302"/>
      <c r="AS26" s="301"/>
      <c r="AT26" s="302"/>
      <c r="AU26" s="301"/>
      <c r="AV26" s="302"/>
      <c r="AW26" s="301"/>
      <c r="AX26" s="302"/>
      <c r="AY26" s="301"/>
      <c r="AZ26" s="302"/>
      <c r="BA26" s="301"/>
      <c r="BB26" s="340"/>
    </row>
    <row r="27" spans="1:54" s="124" customFormat="1" ht="20.25" x14ac:dyDescent="0.3">
      <c r="A27" s="339">
        <v>40178</v>
      </c>
      <c r="B27" s="338" t="s">
        <v>25</v>
      </c>
      <c r="C27" s="338"/>
      <c r="D27" s="337">
        <v>23</v>
      </c>
      <c r="E27" s="298"/>
      <c r="F27" s="297"/>
      <c r="G27" s="298"/>
      <c r="H27" s="297"/>
      <c r="I27" s="298"/>
      <c r="J27" s="297"/>
      <c r="K27" s="298"/>
      <c r="L27" s="297"/>
      <c r="M27" s="298"/>
      <c r="N27" s="297"/>
      <c r="O27" s="336">
        <v>23</v>
      </c>
      <c r="P27" s="298"/>
      <c r="Q27" s="297"/>
      <c r="R27" s="298"/>
      <c r="S27" s="297"/>
      <c r="T27" s="298"/>
      <c r="U27" s="297"/>
      <c r="V27" s="298"/>
      <c r="W27" s="297"/>
      <c r="X27" s="298"/>
      <c r="Y27" s="297"/>
      <c r="Z27" s="298"/>
      <c r="AA27" s="297"/>
      <c r="AB27" s="298">
        <v>23</v>
      </c>
      <c r="AC27" s="298">
        <f>SUM(AC5:AC26)</f>
        <v>0</v>
      </c>
      <c r="AD27" s="297"/>
      <c r="AE27" s="298"/>
      <c r="AF27" s="297"/>
      <c r="AG27" s="298"/>
      <c r="AH27" s="297"/>
      <c r="AI27" s="298"/>
      <c r="AJ27" s="297"/>
      <c r="AK27" s="298"/>
      <c r="AL27" s="297"/>
      <c r="AM27" s="298"/>
      <c r="AN27" s="297"/>
      <c r="AO27" s="336">
        <v>23</v>
      </c>
      <c r="AP27" s="298"/>
      <c r="AQ27" s="297"/>
      <c r="AR27" s="298"/>
      <c r="AS27" s="297"/>
      <c r="AT27" s="298"/>
      <c r="AU27" s="297"/>
      <c r="AV27" s="298"/>
      <c r="AW27" s="297"/>
      <c r="AX27" s="298"/>
      <c r="AY27" s="297">
        <f>SUM(AY5:AY26)</f>
        <v>0</v>
      </c>
      <c r="AZ27" s="298"/>
      <c r="BA27" s="297">
        <f>SUM(BA5:BA26)</f>
        <v>0</v>
      </c>
      <c r="BB27" s="335">
        <f>E27+G27+I27+K27+M27+P27+R27+T27+V27+X27+Z27+AC27+AE27+AG27+AI27+AK27+AM27+AP27+AR27+AT27+AV27+AX27+AZ27-BA27-AY27-AW27-AU27-AS27-AQ27-AN27-AL27-AJ27-AH27-AF27-AD27-AA27-Y27-W27-U27-S27-Q27-N27-L27-J27-H27-F27</f>
        <v>0</v>
      </c>
    </row>
    <row r="29" spans="1:54" x14ac:dyDescent="0.25">
      <c r="A29" s="334" t="s">
        <v>137</v>
      </c>
      <c r="AL29" s="333"/>
    </row>
    <row r="30" spans="1:54" x14ac:dyDescent="0.25">
      <c r="AL30" s="333"/>
    </row>
    <row r="31" spans="1:54" x14ac:dyDescent="0.25">
      <c r="E31" s="332" t="s">
        <v>136</v>
      </c>
      <c r="I31" s="311"/>
    </row>
    <row r="32" spans="1:54" x14ac:dyDescent="0.25">
      <c r="E32" s="330">
        <v>20012</v>
      </c>
      <c r="F32" s="286" t="s">
        <v>135</v>
      </c>
      <c r="G32" s="286"/>
      <c r="H32" s="286"/>
      <c r="I32" s="331">
        <f>U27-T27</f>
        <v>0</v>
      </c>
    </row>
    <row r="33" spans="1:53" x14ac:dyDescent="0.25">
      <c r="E33" s="330">
        <v>20018</v>
      </c>
      <c r="F33" s="286" t="s">
        <v>134</v>
      </c>
      <c r="G33" s="286"/>
      <c r="H33" s="286"/>
      <c r="I33" s="289">
        <f>W27</f>
        <v>0</v>
      </c>
    </row>
    <row r="34" spans="1:53" s="124" customFormat="1" ht="20.25" x14ac:dyDescent="0.3">
      <c r="A34" s="329"/>
      <c r="B34" s="328"/>
      <c r="C34" s="328"/>
      <c r="D34" s="328"/>
      <c r="E34" s="286"/>
      <c r="F34" s="286"/>
      <c r="G34" s="286"/>
      <c r="H34" s="286"/>
      <c r="I34" s="288">
        <f>SUM(I32:I33)</f>
        <v>0</v>
      </c>
      <c r="J34" s="286"/>
      <c r="K34" s="286"/>
      <c r="L34" s="286"/>
      <c r="M34" s="286"/>
      <c r="N34" s="286"/>
      <c r="O34" s="286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</row>
    <row r="35" spans="1:53" x14ac:dyDescent="0.25">
      <c r="A35" s="285" t="s">
        <v>66</v>
      </c>
      <c r="P35" s="326"/>
      <c r="Q35" s="312"/>
      <c r="R35" s="312"/>
      <c r="S35" s="312"/>
      <c r="T35" s="312"/>
      <c r="U35" s="311"/>
    </row>
    <row r="36" spans="1:53" x14ac:dyDescent="0.25">
      <c r="A36" s="325"/>
      <c r="B36" s="283"/>
      <c r="C36" s="282"/>
      <c r="D36" s="324"/>
      <c r="E36" s="378" t="s">
        <v>133</v>
      </c>
      <c r="F36" s="379"/>
      <c r="G36" s="380" t="s">
        <v>132</v>
      </c>
      <c r="H36" s="380"/>
      <c r="I36" s="378" t="s">
        <v>104</v>
      </c>
      <c r="J36" s="379"/>
      <c r="K36" s="380" t="s">
        <v>131</v>
      </c>
      <c r="L36" s="381"/>
      <c r="P36" s="312"/>
      <c r="Q36" s="312"/>
      <c r="R36" s="312"/>
      <c r="S36" s="312"/>
      <c r="T36" s="312"/>
      <c r="U36" s="311"/>
    </row>
    <row r="37" spans="1:53" x14ac:dyDescent="0.25">
      <c r="A37" s="144" t="s">
        <v>130</v>
      </c>
      <c r="B37" s="275" t="s">
        <v>129</v>
      </c>
      <c r="C37" s="274"/>
      <c r="D37" s="323"/>
      <c r="E37" s="142" t="s">
        <v>10</v>
      </c>
      <c r="F37" s="142" t="s">
        <v>11</v>
      </c>
      <c r="G37" s="142" t="s">
        <v>10</v>
      </c>
      <c r="H37" s="142" t="s">
        <v>11</v>
      </c>
      <c r="I37" s="142" t="s">
        <v>10</v>
      </c>
      <c r="J37" s="142" t="s">
        <v>11</v>
      </c>
      <c r="K37" s="142" t="s">
        <v>10</v>
      </c>
      <c r="L37" s="142" t="s">
        <v>11</v>
      </c>
      <c r="P37" s="322"/>
      <c r="Q37" s="321"/>
      <c r="R37" s="321"/>
      <c r="S37" s="321"/>
      <c r="T37" s="321"/>
      <c r="U37" s="311"/>
    </row>
    <row r="38" spans="1:53" x14ac:dyDescent="0.25">
      <c r="A38" s="320">
        <v>1230</v>
      </c>
      <c r="B38" s="319" t="s">
        <v>128</v>
      </c>
      <c r="C38" s="266"/>
      <c r="D38" s="318"/>
      <c r="E38" s="316">
        <f>E27</f>
        <v>0</v>
      </c>
      <c r="F38" s="317"/>
      <c r="G38" s="316"/>
      <c r="H38" s="317"/>
      <c r="I38" s="316"/>
      <c r="J38" s="317"/>
      <c r="K38" s="316"/>
      <c r="L38" s="315"/>
      <c r="P38" s="312"/>
      <c r="Q38" s="312"/>
      <c r="R38" s="312"/>
      <c r="S38" s="312"/>
      <c r="T38" s="312"/>
      <c r="U38" s="311"/>
    </row>
    <row r="39" spans="1:53" x14ac:dyDescent="0.25">
      <c r="A39" s="310">
        <v>1250</v>
      </c>
      <c r="B39" s="309" t="s">
        <v>127</v>
      </c>
      <c r="C39" s="258"/>
      <c r="D39" s="308"/>
      <c r="E39" s="307">
        <f>G27</f>
        <v>0</v>
      </c>
      <c r="F39" s="306"/>
      <c r="G39" s="307"/>
      <c r="H39" s="306"/>
      <c r="I39" s="307"/>
      <c r="J39" s="306"/>
      <c r="K39" s="307"/>
      <c r="L39" s="314"/>
      <c r="P39" s="312"/>
      <c r="Q39" s="312"/>
      <c r="R39" s="312"/>
      <c r="S39" s="312"/>
      <c r="T39" s="312"/>
      <c r="U39" s="311"/>
    </row>
    <row r="40" spans="1:53" x14ac:dyDescent="0.25">
      <c r="A40" s="310">
        <v>1460</v>
      </c>
      <c r="B40" s="309" t="s">
        <v>126</v>
      </c>
      <c r="C40" s="258"/>
      <c r="D40" s="308"/>
      <c r="E40" s="307">
        <f>I27</f>
        <v>0</v>
      </c>
      <c r="F40" s="306"/>
      <c r="G40" s="307"/>
      <c r="H40" s="306"/>
      <c r="I40" s="307"/>
      <c r="J40" s="306"/>
      <c r="K40" s="307"/>
      <c r="L40" s="314"/>
      <c r="P40" s="312"/>
      <c r="Q40" s="312"/>
      <c r="R40" s="312"/>
      <c r="S40" s="312"/>
      <c r="T40" s="312"/>
      <c r="U40" s="311"/>
    </row>
    <row r="41" spans="1:53" x14ac:dyDescent="0.25">
      <c r="A41" s="310">
        <v>1900</v>
      </c>
      <c r="B41" s="309" t="s">
        <v>4</v>
      </c>
      <c r="C41" s="258"/>
      <c r="D41" s="308"/>
      <c r="E41" s="307">
        <f>K27-L27</f>
        <v>0</v>
      </c>
      <c r="F41" s="306"/>
      <c r="G41" s="307"/>
      <c r="H41" s="306"/>
      <c r="I41" s="307"/>
      <c r="J41" s="306"/>
      <c r="K41" s="307"/>
      <c r="L41" s="314"/>
      <c r="P41" s="312"/>
      <c r="Q41" s="312"/>
      <c r="R41" s="312"/>
      <c r="S41" s="312"/>
      <c r="T41" s="312"/>
      <c r="U41" s="311"/>
    </row>
    <row r="42" spans="1:53" x14ac:dyDescent="0.25">
      <c r="A42" s="310">
        <v>2050</v>
      </c>
      <c r="B42" s="309" t="s">
        <v>109</v>
      </c>
      <c r="C42" s="258"/>
      <c r="D42" s="308"/>
      <c r="E42" s="307"/>
      <c r="F42" s="306">
        <f>N27</f>
        <v>0</v>
      </c>
      <c r="G42" s="307"/>
      <c r="H42" s="306"/>
      <c r="I42" s="307"/>
      <c r="J42" s="306"/>
      <c r="K42" s="307"/>
      <c r="L42" s="306"/>
      <c r="P42" s="313"/>
      <c r="Q42" s="312"/>
      <c r="R42" s="312"/>
      <c r="S42" s="312"/>
      <c r="T42" s="312"/>
      <c r="U42" s="311"/>
    </row>
    <row r="43" spans="1:53" x14ac:dyDescent="0.25">
      <c r="A43" s="310">
        <v>2060</v>
      </c>
      <c r="B43" s="309" t="s">
        <v>18</v>
      </c>
      <c r="C43" s="258"/>
      <c r="D43" s="308"/>
      <c r="E43" s="307">
        <f>P27</f>
        <v>0</v>
      </c>
      <c r="F43" s="306"/>
      <c r="G43" s="307"/>
      <c r="H43" s="306"/>
      <c r="I43" s="307"/>
      <c r="J43" s="306"/>
      <c r="K43" s="307"/>
      <c r="L43" s="306"/>
      <c r="P43" s="312"/>
      <c r="Q43" s="312"/>
      <c r="R43" s="312"/>
      <c r="S43" s="312"/>
      <c r="T43" s="312"/>
      <c r="U43" s="311"/>
    </row>
    <row r="44" spans="1:53" x14ac:dyDescent="0.25">
      <c r="A44" s="310">
        <v>2380</v>
      </c>
      <c r="B44" s="309" t="s">
        <v>19</v>
      </c>
      <c r="C44" s="258"/>
      <c r="D44" s="308"/>
      <c r="E44" s="307"/>
      <c r="F44" s="306">
        <f>S27-R27</f>
        <v>0</v>
      </c>
      <c r="G44" s="307"/>
      <c r="H44" s="306"/>
      <c r="I44" s="307"/>
      <c r="J44" s="306"/>
      <c r="K44" s="307"/>
      <c r="L44" s="306"/>
      <c r="P44" s="312"/>
      <c r="Q44" s="312"/>
      <c r="R44" s="312"/>
      <c r="S44" s="312"/>
      <c r="T44" s="312"/>
      <c r="U44" s="311"/>
    </row>
    <row r="45" spans="1:53" x14ac:dyDescent="0.25">
      <c r="A45" s="310">
        <v>2400</v>
      </c>
      <c r="B45" s="309" t="s">
        <v>125</v>
      </c>
      <c r="C45" s="258"/>
      <c r="D45" s="308"/>
      <c r="E45" s="307"/>
      <c r="F45" s="306">
        <f>I34</f>
        <v>0</v>
      </c>
      <c r="G45" s="307"/>
      <c r="H45" s="306"/>
      <c r="I45" s="307"/>
      <c r="J45" s="306"/>
      <c r="K45" s="307"/>
      <c r="L45" s="306"/>
      <c r="P45" s="312"/>
      <c r="Q45" s="312"/>
      <c r="R45" s="312"/>
      <c r="S45" s="312"/>
      <c r="T45" s="312"/>
      <c r="U45" s="311"/>
    </row>
    <row r="46" spans="1:53" x14ac:dyDescent="0.25">
      <c r="A46" s="310">
        <v>2740</v>
      </c>
      <c r="B46" s="309" t="s">
        <v>124</v>
      </c>
      <c r="C46" s="258"/>
      <c r="D46" s="308"/>
      <c r="E46" s="307"/>
      <c r="F46" s="306">
        <f>AD27-AC27</f>
        <v>0</v>
      </c>
      <c r="G46" s="307"/>
      <c r="H46" s="306"/>
      <c r="I46" s="307"/>
      <c r="J46" s="306"/>
      <c r="K46" s="307"/>
      <c r="L46" s="306"/>
      <c r="P46" s="312"/>
      <c r="Q46" s="312"/>
      <c r="R46" s="312"/>
      <c r="S46" s="312"/>
      <c r="T46" s="312"/>
      <c r="U46" s="311"/>
    </row>
    <row r="47" spans="1:53" x14ac:dyDescent="0.25">
      <c r="A47" s="310">
        <v>3000</v>
      </c>
      <c r="B47" s="309" t="s">
        <v>114</v>
      </c>
      <c r="C47" s="258"/>
      <c r="D47" s="308"/>
      <c r="E47" s="307"/>
      <c r="F47" s="306">
        <f>AF27</f>
        <v>0</v>
      </c>
      <c r="G47" s="307"/>
      <c r="H47" s="306"/>
      <c r="I47" s="307"/>
      <c r="J47" s="306"/>
      <c r="K47" s="307"/>
      <c r="L47" s="306"/>
      <c r="P47" s="312"/>
      <c r="Q47" s="312"/>
      <c r="R47" s="312"/>
      <c r="S47" s="312"/>
      <c r="T47" s="312"/>
      <c r="U47" s="311"/>
    </row>
    <row r="48" spans="1:53" x14ac:dyDescent="0.25">
      <c r="A48" s="310">
        <v>4300</v>
      </c>
      <c r="B48" s="309" t="s">
        <v>6</v>
      </c>
      <c r="C48" s="258"/>
      <c r="D48" s="308"/>
      <c r="E48" s="307">
        <f>AG27</f>
        <v>0</v>
      </c>
      <c r="F48" s="306"/>
      <c r="G48" s="307"/>
      <c r="H48" s="306"/>
      <c r="I48" s="307"/>
      <c r="J48" s="306"/>
      <c r="K48" s="307"/>
      <c r="L48" s="306"/>
    </row>
    <row r="49" spans="1:53" x14ac:dyDescent="0.25">
      <c r="A49" s="310">
        <v>6010</v>
      </c>
      <c r="B49" s="309" t="s">
        <v>123</v>
      </c>
      <c r="C49" s="258"/>
      <c r="D49" s="308"/>
      <c r="E49" s="307">
        <f>AI27</f>
        <v>0</v>
      </c>
      <c r="F49" s="306"/>
      <c r="G49" s="307"/>
      <c r="H49" s="306"/>
      <c r="I49" s="307"/>
      <c r="J49" s="306"/>
      <c r="K49" s="307"/>
      <c r="L49" s="306"/>
    </row>
    <row r="50" spans="1:53" x14ac:dyDescent="0.25">
      <c r="A50" s="310">
        <v>6300</v>
      </c>
      <c r="B50" s="309" t="s">
        <v>23</v>
      </c>
      <c r="C50" s="258"/>
      <c r="D50" s="308"/>
      <c r="E50" s="307">
        <f>AK27</f>
        <v>0</v>
      </c>
      <c r="F50" s="306"/>
      <c r="G50" s="307"/>
      <c r="H50" s="306"/>
      <c r="I50" s="307"/>
      <c r="J50" s="306"/>
      <c r="K50" s="307"/>
      <c r="L50" s="306"/>
    </row>
    <row r="51" spans="1:53" x14ac:dyDescent="0.25">
      <c r="A51" s="310">
        <v>6340</v>
      </c>
      <c r="B51" s="309" t="s">
        <v>24</v>
      </c>
      <c r="C51" s="258"/>
      <c r="D51" s="308"/>
      <c r="E51" s="307">
        <f>AM27</f>
        <v>0</v>
      </c>
      <c r="F51" s="306"/>
      <c r="G51" s="307"/>
      <c r="H51" s="306"/>
      <c r="I51" s="307"/>
      <c r="J51" s="306"/>
      <c r="K51" s="307"/>
      <c r="L51" s="306"/>
    </row>
    <row r="52" spans="1:53" x14ac:dyDescent="0.25">
      <c r="A52" s="310">
        <v>6800</v>
      </c>
      <c r="B52" s="309" t="s">
        <v>122</v>
      </c>
      <c r="C52" s="258"/>
      <c r="D52" s="308"/>
      <c r="E52" s="307">
        <f>AP27</f>
        <v>0</v>
      </c>
      <c r="F52" s="306"/>
      <c r="G52" s="307"/>
      <c r="H52" s="306"/>
      <c r="I52" s="307"/>
      <c r="J52" s="306"/>
      <c r="K52" s="307"/>
      <c r="L52" s="306"/>
    </row>
    <row r="53" spans="1:53" x14ac:dyDescent="0.25">
      <c r="A53" s="310">
        <v>6900</v>
      </c>
      <c r="B53" s="309" t="s">
        <v>15</v>
      </c>
      <c r="C53" s="258"/>
      <c r="D53" s="308"/>
      <c r="E53" s="307">
        <f>AR27-AS27</f>
        <v>0</v>
      </c>
      <c r="F53" s="306"/>
      <c r="G53" s="307"/>
      <c r="H53" s="306"/>
      <c r="I53" s="307"/>
      <c r="J53" s="306"/>
      <c r="K53" s="307"/>
      <c r="L53" s="306"/>
    </row>
    <row r="54" spans="1:53" x14ac:dyDescent="0.25">
      <c r="A54" s="310">
        <v>7090</v>
      </c>
      <c r="B54" s="309" t="s">
        <v>81</v>
      </c>
      <c r="C54" s="258"/>
      <c r="D54" s="308"/>
      <c r="E54" s="307">
        <f>AT27</f>
        <v>0</v>
      </c>
      <c r="F54" s="306"/>
      <c r="G54" s="307"/>
      <c r="H54" s="306"/>
      <c r="I54" s="307"/>
      <c r="J54" s="306"/>
      <c r="K54" s="307"/>
      <c r="L54" s="306"/>
    </row>
    <row r="55" spans="1:53" x14ac:dyDescent="0.25">
      <c r="A55" s="310">
        <v>7300</v>
      </c>
      <c r="B55" s="309" t="s">
        <v>121</v>
      </c>
      <c r="C55" s="258"/>
      <c r="D55" s="308"/>
      <c r="E55" s="307">
        <f>AV27</f>
        <v>0</v>
      </c>
      <c r="F55" s="306"/>
      <c r="G55" s="307"/>
      <c r="H55" s="306"/>
      <c r="I55" s="307"/>
      <c r="J55" s="306"/>
      <c r="K55" s="307"/>
      <c r="L55" s="306"/>
    </row>
    <row r="56" spans="1:53" x14ac:dyDescent="0.25">
      <c r="A56" s="310">
        <v>7790</v>
      </c>
      <c r="B56" s="309" t="s">
        <v>120</v>
      </c>
      <c r="C56" s="258"/>
      <c r="D56" s="308"/>
      <c r="E56" s="307">
        <f>AX27</f>
        <v>0</v>
      </c>
      <c r="F56" s="306"/>
      <c r="G56" s="307"/>
      <c r="H56" s="306"/>
      <c r="I56" s="307"/>
      <c r="J56" s="306"/>
      <c r="K56" s="307"/>
      <c r="L56" s="306"/>
    </row>
    <row r="57" spans="1:53" x14ac:dyDescent="0.25">
      <c r="A57" s="310">
        <v>8150</v>
      </c>
      <c r="B57" s="309" t="s">
        <v>119</v>
      </c>
      <c r="C57" s="258"/>
      <c r="D57" s="308"/>
      <c r="E57" s="307">
        <f>AZ27</f>
        <v>0</v>
      </c>
      <c r="F57" s="306"/>
      <c r="G57" s="307"/>
      <c r="H57" s="306"/>
      <c r="I57" s="307"/>
      <c r="J57" s="306"/>
      <c r="K57" s="307"/>
      <c r="L57" s="306"/>
    </row>
    <row r="58" spans="1:53" x14ac:dyDescent="0.25">
      <c r="A58" s="305">
        <v>8800</v>
      </c>
      <c r="B58" s="304" t="s">
        <v>104</v>
      </c>
      <c r="C58" s="250"/>
      <c r="D58" s="303"/>
      <c r="E58" s="302"/>
      <c r="F58" s="301"/>
      <c r="G58" s="302"/>
      <c r="H58" s="301"/>
      <c r="I58" s="302"/>
      <c r="J58" s="301"/>
      <c r="K58" s="302"/>
      <c r="L58" s="301"/>
    </row>
    <row r="59" spans="1:53" s="295" customFormat="1" ht="20.25" x14ac:dyDescent="0.3">
      <c r="A59" s="300"/>
      <c r="B59" s="299"/>
      <c r="C59" s="299"/>
      <c r="D59" s="299"/>
      <c r="E59" s="298">
        <f t="shared" ref="E59:L59" si="1">SUM(E38:E58)</f>
        <v>0</v>
      </c>
      <c r="F59" s="297">
        <f t="shared" si="1"/>
        <v>0</v>
      </c>
      <c r="G59" s="298">
        <f t="shared" si="1"/>
        <v>0</v>
      </c>
      <c r="H59" s="297">
        <f t="shared" si="1"/>
        <v>0</v>
      </c>
      <c r="I59" s="298">
        <f t="shared" si="1"/>
        <v>0</v>
      </c>
      <c r="J59" s="297">
        <f t="shared" si="1"/>
        <v>0</v>
      </c>
      <c r="K59" s="298">
        <f t="shared" si="1"/>
        <v>0</v>
      </c>
      <c r="L59" s="297">
        <f t="shared" si="1"/>
        <v>0</v>
      </c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6"/>
      <c r="AU59" s="296"/>
      <c r="AV59" s="296"/>
      <c r="AW59" s="296"/>
      <c r="AX59" s="296"/>
      <c r="AY59" s="296"/>
      <c r="AZ59" s="296"/>
      <c r="BA59" s="296"/>
    </row>
    <row r="62" spans="1:53" x14ac:dyDescent="0.25">
      <c r="B62" s="294" t="s">
        <v>118</v>
      </c>
      <c r="E62" s="286"/>
      <c r="F62" s="286"/>
      <c r="G62" s="293" t="s">
        <v>117</v>
      </c>
      <c r="H62" s="286"/>
      <c r="I62" s="286"/>
      <c r="J62" s="286"/>
      <c r="K62" s="286"/>
      <c r="L62" s="286"/>
      <c r="M62" s="286"/>
      <c r="N62" s="286"/>
    </row>
    <row r="63" spans="1:53" x14ac:dyDescent="0.25">
      <c r="B63" s="292" t="s">
        <v>116</v>
      </c>
      <c r="E63" s="286"/>
      <c r="F63" s="286"/>
      <c r="G63" s="291" t="s">
        <v>115</v>
      </c>
      <c r="H63" s="286"/>
      <c r="I63" s="286"/>
      <c r="J63" s="286"/>
      <c r="K63" s="286"/>
      <c r="L63" s="286"/>
      <c r="M63" s="286"/>
      <c r="N63" s="286"/>
    </row>
    <row r="64" spans="1:53" x14ac:dyDescent="0.25">
      <c r="B64" s="123" t="s">
        <v>114</v>
      </c>
      <c r="E64" s="287">
        <f>J47</f>
        <v>0</v>
      </c>
      <c r="F64" s="286"/>
      <c r="G64" s="286" t="str">
        <f>B38</f>
        <v>Varebil</v>
      </c>
      <c r="H64" s="286"/>
      <c r="I64" s="286"/>
      <c r="J64" s="286">
        <f>K38</f>
        <v>0</v>
      </c>
      <c r="K64" s="286"/>
      <c r="L64" s="286"/>
      <c r="M64" s="286"/>
      <c r="N64" s="286"/>
    </row>
    <row r="65" spans="2:14" x14ac:dyDescent="0.25">
      <c r="E65" s="286"/>
      <c r="F65" s="286"/>
      <c r="G65" s="286" t="str">
        <f>B39</f>
        <v>Inventar</v>
      </c>
      <c r="H65" s="286"/>
      <c r="I65" s="286"/>
      <c r="J65" s="290">
        <f>K39</f>
        <v>0</v>
      </c>
      <c r="K65" s="286"/>
      <c r="L65" s="286"/>
      <c r="M65" s="286"/>
      <c r="N65" s="286"/>
    </row>
    <row r="66" spans="2:14" x14ac:dyDescent="0.25">
      <c r="B66" s="292" t="s">
        <v>113</v>
      </c>
      <c r="E66" s="286"/>
      <c r="F66" s="286"/>
      <c r="G66" s="286" t="str">
        <f>B40</f>
        <v>Varebeholdning</v>
      </c>
      <c r="H66" s="286"/>
      <c r="I66" s="286"/>
      <c r="J66" s="290">
        <f>K40</f>
        <v>0</v>
      </c>
      <c r="K66" s="286"/>
      <c r="L66" s="286"/>
      <c r="M66" s="286"/>
      <c r="N66" s="286"/>
    </row>
    <row r="67" spans="2:14" x14ac:dyDescent="0.25">
      <c r="B67" s="123" t="s">
        <v>112</v>
      </c>
      <c r="E67" s="286">
        <f t="shared" ref="E67:E76" si="2">I48</f>
        <v>0</v>
      </c>
      <c r="F67" s="286"/>
      <c r="G67" s="286" t="str">
        <f>B41</f>
        <v>Kontanter</v>
      </c>
      <c r="H67" s="286"/>
      <c r="I67" s="286"/>
      <c r="J67" s="289">
        <f>K41</f>
        <v>0</v>
      </c>
      <c r="K67" s="286"/>
      <c r="L67" s="286"/>
      <c r="M67" s="286"/>
      <c r="N67" s="286"/>
    </row>
    <row r="68" spans="2:14" x14ac:dyDescent="0.25">
      <c r="B68" s="123" t="str">
        <f t="shared" ref="B68:B76" si="3">B49</f>
        <v>Avskrivninger</v>
      </c>
      <c r="E68" s="290">
        <f t="shared" si="2"/>
        <v>0</v>
      </c>
      <c r="F68" s="286"/>
      <c r="G68" s="286" t="s">
        <v>111</v>
      </c>
      <c r="H68" s="286"/>
      <c r="I68" s="286"/>
      <c r="J68" s="288">
        <f>SUM(J64:J67)</f>
        <v>0</v>
      </c>
      <c r="K68" s="286"/>
      <c r="L68" s="286"/>
      <c r="M68" s="286"/>
      <c r="N68" s="286"/>
    </row>
    <row r="69" spans="2:14" x14ac:dyDescent="0.25">
      <c r="B69" s="123" t="str">
        <f t="shared" si="3"/>
        <v>Husleie</v>
      </c>
      <c r="E69" s="290">
        <f t="shared" si="2"/>
        <v>0</v>
      </c>
      <c r="F69" s="286"/>
      <c r="G69" s="286"/>
      <c r="H69" s="286"/>
      <c r="I69" s="286"/>
      <c r="J69" s="286"/>
      <c r="K69" s="286"/>
      <c r="L69" s="286"/>
      <c r="M69" s="286"/>
      <c r="N69" s="286"/>
    </row>
    <row r="70" spans="2:14" x14ac:dyDescent="0.25">
      <c r="B70" s="123" t="str">
        <f t="shared" si="3"/>
        <v>Lys og varme</v>
      </c>
      <c r="E70" s="290">
        <f t="shared" si="2"/>
        <v>0</v>
      </c>
      <c r="F70" s="286"/>
      <c r="G70" s="291" t="s">
        <v>110</v>
      </c>
      <c r="H70" s="286"/>
      <c r="I70" s="286"/>
      <c r="J70" s="286"/>
      <c r="K70" s="286"/>
      <c r="L70" s="286"/>
      <c r="M70" s="286"/>
      <c r="N70" s="286"/>
    </row>
    <row r="71" spans="2:14" x14ac:dyDescent="0.25">
      <c r="B71" s="123" t="str">
        <f t="shared" si="3"/>
        <v>Kontorrekvisita</v>
      </c>
      <c r="E71" s="290">
        <f t="shared" si="2"/>
        <v>0</v>
      </c>
      <c r="F71" s="286"/>
      <c r="G71" s="286" t="s">
        <v>109</v>
      </c>
      <c r="H71" s="286"/>
      <c r="I71" s="286"/>
      <c r="J71" s="287">
        <f>L42</f>
        <v>0</v>
      </c>
      <c r="K71" s="286"/>
      <c r="L71" s="286"/>
      <c r="M71" s="286"/>
      <c r="N71" s="286"/>
    </row>
    <row r="72" spans="2:14" x14ac:dyDescent="0.25">
      <c r="B72" s="123" t="str">
        <f t="shared" si="3"/>
        <v>Telefon og porto</v>
      </c>
      <c r="E72" s="290">
        <f t="shared" si="2"/>
        <v>0</v>
      </c>
      <c r="F72" s="286"/>
      <c r="G72" s="286"/>
      <c r="H72" s="286"/>
      <c r="I72" s="286"/>
      <c r="J72" s="286"/>
      <c r="K72" s="286"/>
      <c r="L72" s="286"/>
      <c r="M72" s="286"/>
      <c r="N72" s="286"/>
    </row>
    <row r="73" spans="2:14" x14ac:dyDescent="0.25">
      <c r="B73" s="123" t="str">
        <f t="shared" si="3"/>
        <v>Bilkostnader</v>
      </c>
      <c r="E73" s="290">
        <f t="shared" si="2"/>
        <v>0</v>
      </c>
      <c r="F73" s="286"/>
      <c r="G73" s="291" t="s">
        <v>108</v>
      </c>
      <c r="H73" s="286"/>
      <c r="I73" s="286"/>
      <c r="J73" s="286"/>
      <c r="K73" s="286"/>
      <c r="L73" s="286"/>
      <c r="M73" s="286"/>
      <c r="N73" s="286"/>
    </row>
    <row r="74" spans="2:14" x14ac:dyDescent="0.25">
      <c r="B74" s="123" t="str">
        <f t="shared" si="3"/>
        <v>Salgskostnader</v>
      </c>
      <c r="E74" s="290">
        <f t="shared" si="2"/>
        <v>0</v>
      </c>
      <c r="F74" s="286"/>
      <c r="G74" s="284" t="s">
        <v>19</v>
      </c>
      <c r="H74" s="286"/>
      <c r="I74" s="286"/>
      <c r="J74" s="286">
        <f>L44</f>
        <v>0</v>
      </c>
      <c r="K74" s="286"/>
      <c r="L74" s="286"/>
      <c r="M74" s="286"/>
      <c r="N74" s="286"/>
    </row>
    <row r="75" spans="2:14" x14ac:dyDescent="0.25">
      <c r="B75" s="123" t="str">
        <f t="shared" si="3"/>
        <v>Andre driftskostnader</v>
      </c>
      <c r="E75" s="290">
        <f t="shared" si="2"/>
        <v>0</v>
      </c>
      <c r="F75" s="286"/>
      <c r="G75" s="286" t="str">
        <f>B45</f>
        <v>Leverandørgjeld</v>
      </c>
      <c r="H75" s="286"/>
      <c r="I75" s="286"/>
      <c r="J75" s="290">
        <f>L45</f>
        <v>0</v>
      </c>
      <c r="K75" s="286"/>
      <c r="L75" s="286"/>
      <c r="M75" s="286"/>
      <c r="N75" s="286"/>
    </row>
    <row r="76" spans="2:14" x14ac:dyDescent="0.25">
      <c r="B76" s="123" t="str">
        <f t="shared" si="3"/>
        <v>Rentekostnader</v>
      </c>
      <c r="E76" s="289">
        <f t="shared" si="2"/>
        <v>0</v>
      </c>
      <c r="F76" s="286"/>
      <c r="G76" s="286" t="s">
        <v>107</v>
      </c>
      <c r="H76" s="286"/>
      <c r="I76" s="286"/>
      <c r="J76" s="289">
        <f>L46</f>
        <v>0</v>
      </c>
      <c r="K76" s="286"/>
      <c r="L76" s="286"/>
      <c r="M76" s="286"/>
      <c r="N76" s="286"/>
    </row>
    <row r="77" spans="2:14" x14ac:dyDescent="0.25">
      <c r="B77" s="123" t="s">
        <v>106</v>
      </c>
      <c r="E77" s="288">
        <f>SUM(E67:E76)</f>
        <v>0</v>
      </c>
      <c r="F77" s="286"/>
      <c r="G77" s="286" t="s">
        <v>105</v>
      </c>
      <c r="H77" s="286"/>
      <c r="I77" s="286"/>
      <c r="J77" s="288">
        <f>SUM(J74:J76)</f>
        <v>0</v>
      </c>
      <c r="K77" s="286"/>
      <c r="L77" s="286"/>
      <c r="M77" s="286"/>
      <c r="N77" s="286"/>
    </row>
    <row r="78" spans="2:14" x14ac:dyDescent="0.25">
      <c r="E78" s="286"/>
      <c r="F78" s="286"/>
      <c r="G78" s="286"/>
      <c r="H78" s="286"/>
      <c r="I78" s="286"/>
      <c r="J78" s="286"/>
      <c r="K78" s="286"/>
      <c r="L78" s="286"/>
      <c r="M78" s="286"/>
      <c r="N78" s="286"/>
    </row>
    <row r="79" spans="2:14" x14ac:dyDescent="0.25">
      <c r="B79" s="123" t="s">
        <v>104</v>
      </c>
      <c r="E79" s="287">
        <f>E64-E77</f>
        <v>0</v>
      </c>
      <c r="F79" s="286"/>
      <c r="G79" s="286" t="s">
        <v>103</v>
      </c>
      <c r="H79" s="286"/>
      <c r="I79" s="286"/>
      <c r="J79" s="287">
        <f>J71+J77</f>
        <v>0</v>
      </c>
      <c r="K79" s="286"/>
      <c r="L79" s="286"/>
      <c r="M79" s="286"/>
      <c r="N79" s="286"/>
    </row>
    <row r="80" spans="2:14" x14ac:dyDescent="0.25">
      <c r="E80" s="286"/>
      <c r="F80" s="286"/>
      <c r="G80" s="286"/>
      <c r="H80" s="286"/>
      <c r="I80" s="286"/>
      <c r="J80" s="286"/>
      <c r="K80" s="286"/>
      <c r="L80" s="286"/>
      <c r="M80" s="286"/>
      <c r="N80" s="286"/>
    </row>
    <row r="81" spans="5:14" x14ac:dyDescent="0.25">
      <c r="E81" s="286"/>
      <c r="F81" s="286"/>
      <c r="G81" s="286"/>
      <c r="H81" s="286"/>
      <c r="I81" s="286"/>
      <c r="J81" s="286"/>
      <c r="K81" s="286"/>
      <c r="L81" s="286"/>
      <c r="M81" s="286"/>
      <c r="N81" s="286"/>
    </row>
    <row r="82" spans="5:14" x14ac:dyDescent="0.25">
      <c r="E82" s="286"/>
      <c r="F82" s="286"/>
      <c r="G82" s="286"/>
      <c r="H82" s="286"/>
      <c r="I82" s="286"/>
      <c r="J82" s="286"/>
      <c r="K82" s="286"/>
      <c r="L82" s="286"/>
      <c r="M82" s="286"/>
      <c r="N82" s="286"/>
    </row>
    <row r="83" spans="5:14" x14ac:dyDescent="0.25">
      <c r="E83" s="286"/>
      <c r="F83" s="286"/>
      <c r="G83" s="286"/>
      <c r="H83" s="286"/>
      <c r="I83" s="286"/>
      <c r="J83" s="286"/>
      <c r="K83" s="286"/>
      <c r="L83" s="286"/>
      <c r="M83" s="286"/>
      <c r="N83" s="286"/>
    </row>
    <row r="84" spans="5:14" x14ac:dyDescent="0.25">
      <c r="E84" s="286"/>
      <c r="F84" s="286"/>
      <c r="G84" s="286"/>
      <c r="H84" s="286"/>
      <c r="I84" s="286"/>
      <c r="J84" s="286"/>
      <c r="K84" s="286"/>
      <c r="L84" s="286"/>
      <c r="M84" s="286"/>
      <c r="N84" s="286"/>
    </row>
    <row r="85" spans="5:14" x14ac:dyDescent="0.25">
      <c r="E85" s="286"/>
      <c r="F85" s="286"/>
      <c r="G85" s="286"/>
      <c r="H85" s="286"/>
      <c r="I85" s="286"/>
      <c r="J85" s="286"/>
      <c r="K85" s="286"/>
      <c r="L85" s="286"/>
      <c r="M85" s="286"/>
      <c r="N85" s="286"/>
    </row>
    <row r="86" spans="5:14" x14ac:dyDescent="0.25">
      <c r="E86" s="286"/>
      <c r="F86" s="286"/>
      <c r="G86" s="286"/>
      <c r="H86" s="286"/>
      <c r="I86" s="286"/>
      <c r="J86" s="286"/>
      <c r="K86" s="286"/>
      <c r="L86" s="286"/>
      <c r="M86" s="286"/>
      <c r="N86" s="286"/>
    </row>
    <row r="87" spans="5:14" x14ac:dyDescent="0.25">
      <c r="E87" s="286"/>
      <c r="F87" s="286"/>
      <c r="G87" s="286"/>
      <c r="H87" s="286"/>
      <c r="I87" s="286"/>
      <c r="J87" s="286"/>
      <c r="K87" s="286"/>
      <c r="L87" s="286"/>
      <c r="M87" s="286"/>
      <c r="N87" s="286"/>
    </row>
    <row r="88" spans="5:14" x14ac:dyDescent="0.25">
      <c r="E88" s="286"/>
      <c r="F88" s="286"/>
      <c r="G88" s="286"/>
      <c r="H88" s="286"/>
      <c r="I88" s="286"/>
      <c r="J88" s="286"/>
      <c r="K88" s="286"/>
      <c r="L88" s="286"/>
      <c r="M88" s="286"/>
      <c r="N88" s="286"/>
    </row>
    <row r="89" spans="5:14" x14ac:dyDescent="0.25">
      <c r="E89" s="286"/>
      <c r="F89" s="286"/>
      <c r="G89" s="286"/>
      <c r="H89" s="286"/>
      <c r="I89" s="286"/>
      <c r="J89" s="286"/>
      <c r="K89" s="286"/>
      <c r="L89" s="286"/>
      <c r="M89" s="286"/>
      <c r="N89" s="286"/>
    </row>
    <row r="90" spans="5:14" x14ac:dyDescent="0.25">
      <c r="E90" s="286"/>
      <c r="F90" s="286"/>
      <c r="G90" s="286"/>
      <c r="H90" s="286"/>
      <c r="I90" s="286"/>
      <c r="J90" s="286"/>
      <c r="K90" s="286"/>
      <c r="L90" s="286"/>
      <c r="M90" s="286"/>
      <c r="N90" s="286"/>
    </row>
    <row r="91" spans="5:14" x14ac:dyDescent="0.25">
      <c r="E91" s="286"/>
      <c r="F91" s="286"/>
      <c r="G91" s="286"/>
      <c r="H91" s="286"/>
      <c r="I91" s="286"/>
      <c r="J91" s="286"/>
      <c r="K91" s="286"/>
      <c r="L91" s="286"/>
      <c r="M91" s="286"/>
      <c r="N91" s="286"/>
    </row>
  </sheetData>
  <mergeCells count="55">
    <mergeCell ref="X3:Y3"/>
    <mergeCell ref="M2:N2"/>
    <mergeCell ref="D2:D4"/>
    <mergeCell ref="E2:F2"/>
    <mergeCell ref="G2:H2"/>
    <mergeCell ref="I2:J2"/>
    <mergeCell ref="K2:L2"/>
    <mergeCell ref="AZ2:BA2"/>
    <mergeCell ref="BB2:BB4"/>
    <mergeCell ref="E3:F3"/>
    <mergeCell ref="G3:H3"/>
    <mergeCell ref="I3:J3"/>
    <mergeCell ref="K3:L3"/>
    <mergeCell ref="M3:N3"/>
    <mergeCell ref="P3:Q3"/>
    <mergeCell ref="AI2:AJ2"/>
    <mergeCell ref="Z3:AA3"/>
    <mergeCell ref="AC3:AD3"/>
    <mergeCell ref="AE3:AF3"/>
    <mergeCell ref="AG3:AH3"/>
    <mergeCell ref="Z2:AA2"/>
    <mergeCell ref="AB2:AB4"/>
    <mergeCell ref="AC2:AD2"/>
    <mergeCell ref="AZ3:BA3"/>
    <mergeCell ref="E36:F36"/>
    <mergeCell ref="G36:H36"/>
    <mergeCell ref="I36:J36"/>
    <mergeCell ref="K36:L36"/>
    <mergeCell ref="AI3:AJ3"/>
    <mergeCell ref="AK3:AL3"/>
    <mergeCell ref="AM3:AN3"/>
    <mergeCell ref="AO2:AO4"/>
    <mergeCell ref="AP2:AQ2"/>
    <mergeCell ref="AR2:AS2"/>
    <mergeCell ref="AT2:AU2"/>
    <mergeCell ref="AP3:AQ3"/>
    <mergeCell ref="AR3:AS3"/>
    <mergeCell ref="AT3:AU3"/>
    <mergeCell ref="AV2:AW2"/>
    <mergeCell ref="O2:O4"/>
    <mergeCell ref="P2:Q2"/>
    <mergeCell ref="R2:S2"/>
    <mergeCell ref="AV3:AW3"/>
    <mergeCell ref="AX3:AY3"/>
    <mergeCell ref="AK2:AL2"/>
    <mergeCell ref="AM2:AN2"/>
    <mergeCell ref="AX2:AY2"/>
    <mergeCell ref="AE2:AF2"/>
    <mergeCell ref="AG2:AH2"/>
    <mergeCell ref="T2:U2"/>
    <mergeCell ref="V2:W2"/>
    <mergeCell ref="X2:Y2"/>
    <mergeCell ref="R3:S3"/>
    <mergeCell ref="T3:U3"/>
    <mergeCell ref="V3:W3"/>
  </mergeCells>
  <pageMargins left="0.59055118110236227" right="0.59055118110236227" top="0.78740157480314965" bottom="0.78740157480314965" header="0.51181102362204722" footer="0.51181102362204722"/>
  <pageSetup paperSize="9" pageOrder="overThenDown" orientation="landscape" horizontalDpi="4294967292" verticalDpi="300" r:id="rId1"/>
  <headerFooter alignWithMargins="0">
    <oddHeader>&amp;COppgave 7.7</oddHeader>
    <oddFooter>&amp;CSide &amp;P av &amp;N</oddFooter>
  </headerFooter>
  <colBreaks count="3" manualBreakCount="3">
    <brk id="14" max="1048575" man="1"/>
    <brk id="27" max="1048575" man="1"/>
    <brk id="4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9"/>
  <sheetViews>
    <sheetView showGridLines="0" showZeros="0" workbookViewId="0"/>
  </sheetViews>
  <sheetFormatPr baseColWidth="10" defaultRowHeight="12.75" x14ac:dyDescent="0.2"/>
  <cols>
    <col min="1" max="1" width="3" style="151" customWidth="1"/>
    <col min="2" max="2" width="2.42578125" style="151" customWidth="1"/>
    <col min="3" max="3" width="12.28515625" style="151" customWidth="1"/>
    <col min="4" max="4" width="16.42578125" style="151" customWidth="1"/>
    <col min="5" max="5" width="4.140625" style="151" customWidth="1"/>
    <col min="6" max="6" width="16.85546875" style="151" customWidth="1"/>
    <col min="7" max="7" width="3.5703125" style="151" customWidth="1"/>
    <col min="8" max="8" width="11.42578125" style="151"/>
    <col min="9" max="9" width="2.5703125" style="151" bestFit="1" customWidth="1"/>
    <col min="10" max="16384" width="11.42578125" style="151"/>
  </cols>
  <sheetData>
    <row r="1" spans="1:10" s="214" customFormat="1" ht="15.75" x14ac:dyDescent="0.25">
      <c r="A1" s="215" t="s">
        <v>26</v>
      </c>
      <c r="C1" s="215"/>
      <c r="D1" s="215"/>
      <c r="E1" s="215"/>
      <c r="F1" s="215"/>
      <c r="G1" s="215"/>
      <c r="H1" s="215"/>
      <c r="I1" s="215"/>
      <c r="J1" s="215"/>
    </row>
    <row r="2" spans="1:10" s="210" customFormat="1" ht="8.25" x14ac:dyDescent="0.15">
      <c r="A2" s="213"/>
      <c r="B2" s="212"/>
      <c r="C2" s="212"/>
      <c r="D2" s="212"/>
      <c r="E2" s="212"/>
      <c r="F2" s="212"/>
      <c r="G2" s="212"/>
      <c r="H2" s="212"/>
      <c r="I2" s="212"/>
      <c r="J2" s="211"/>
    </row>
    <row r="3" spans="1:10" s="202" customFormat="1" ht="12" x14ac:dyDescent="0.2">
      <c r="A3" s="209"/>
      <c r="B3" s="183" t="s">
        <v>27</v>
      </c>
      <c r="C3" s="203"/>
      <c r="D3" s="183"/>
      <c r="E3" s="183"/>
      <c r="F3" s="203"/>
      <c r="G3" s="203"/>
      <c r="H3" s="203"/>
      <c r="I3" s="203"/>
      <c r="J3" s="207"/>
    </row>
    <row r="4" spans="1:10" s="202" customFormat="1" ht="12" x14ac:dyDescent="0.2">
      <c r="A4" s="209"/>
      <c r="B4" s="183" t="s">
        <v>28</v>
      </c>
      <c r="C4" s="203"/>
      <c r="D4" s="183"/>
      <c r="E4" s="183"/>
      <c r="F4" s="203"/>
      <c r="G4" s="203"/>
      <c r="H4" s="203"/>
      <c r="I4" s="203"/>
      <c r="J4" s="207"/>
    </row>
    <row r="5" spans="1:10" s="202" customFormat="1" ht="12" x14ac:dyDescent="0.2">
      <c r="A5" s="209"/>
      <c r="B5" s="183" t="s">
        <v>29</v>
      </c>
      <c r="C5" s="203"/>
      <c r="D5" s="183"/>
      <c r="E5" s="183"/>
      <c r="F5" s="203"/>
      <c r="G5" s="203"/>
      <c r="H5" s="203"/>
      <c r="I5" s="203"/>
      <c r="J5" s="207"/>
    </row>
    <row r="6" spans="1:10" s="202" customFormat="1" ht="12" x14ac:dyDescent="0.2">
      <c r="A6" s="209"/>
      <c r="B6" s="183" t="s">
        <v>30</v>
      </c>
      <c r="C6" s="203"/>
      <c r="D6" s="183"/>
      <c r="E6" s="354"/>
      <c r="F6" s="203"/>
      <c r="G6" s="203"/>
      <c r="H6" s="203"/>
      <c r="I6" s="203"/>
      <c r="J6" s="207"/>
    </row>
    <row r="7" spans="1:10" s="202" customFormat="1" ht="12" x14ac:dyDescent="0.2">
      <c r="A7" s="206"/>
      <c r="B7" s="185" t="s">
        <v>31</v>
      </c>
      <c r="C7" s="205"/>
      <c r="D7" s="185"/>
      <c r="E7" s="185"/>
      <c r="F7" s="205"/>
      <c r="G7" s="205"/>
      <c r="H7" s="205"/>
      <c r="I7" s="205"/>
      <c r="J7" s="204"/>
    </row>
    <row r="8" spans="1:10" s="202" customFormat="1" ht="12" x14ac:dyDescent="0.2">
      <c r="A8" s="203"/>
      <c r="B8" s="183"/>
      <c r="C8" s="203"/>
      <c r="D8" s="183"/>
      <c r="E8" s="183"/>
      <c r="F8" s="203"/>
      <c r="G8" s="203"/>
      <c r="H8" s="203"/>
      <c r="I8" s="203"/>
      <c r="J8" s="203"/>
    </row>
    <row r="9" spans="1:10" s="181" customFormat="1" ht="12" x14ac:dyDescent="0.2">
      <c r="A9" s="201"/>
      <c r="B9" s="199"/>
      <c r="C9" s="199"/>
      <c r="D9" s="199"/>
      <c r="E9" s="199"/>
      <c r="F9" s="199"/>
      <c r="G9" s="199"/>
      <c r="H9" s="200"/>
      <c r="I9" s="199"/>
      <c r="J9" s="198"/>
    </row>
    <row r="10" spans="1:10" s="181" customFormat="1" ht="12" x14ac:dyDescent="0.2">
      <c r="A10" s="189"/>
      <c r="B10" s="197" t="s">
        <v>32</v>
      </c>
      <c r="C10" s="195" t="s">
        <v>33</v>
      </c>
      <c r="D10" s="195"/>
      <c r="E10" s="195"/>
      <c r="F10" s="183"/>
      <c r="G10" s="183"/>
      <c r="H10" s="182"/>
      <c r="I10" s="183"/>
      <c r="J10" s="188"/>
    </row>
    <row r="11" spans="1:10" s="159" customFormat="1" ht="8.25" x14ac:dyDescent="0.15">
      <c r="A11" s="191"/>
      <c r="B11" s="170"/>
      <c r="C11" s="196"/>
      <c r="D11" s="196"/>
      <c r="E11" s="196"/>
      <c r="F11" s="170"/>
      <c r="G11" s="170"/>
      <c r="H11" s="176"/>
      <c r="I11" s="170"/>
      <c r="J11" s="190"/>
    </row>
    <row r="12" spans="1:10" s="181" customFormat="1" ht="12" x14ac:dyDescent="0.2">
      <c r="A12" s="189"/>
      <c r="B12" s="194"/>
      <c r="C12" s="195" t="s">
        <v>34</v>
      </c>
      <c r="D12" s="195"/>
      <c r="E12" s="195"/>
      <c r="F12" s="183"/>
      <c r="G12" s="183"/>
      <c r="H12" s="182"/>
      <c r="I12" s="183"/>
      <c r="J12" s="188"/>
    </row>
    <row r="13" spans="1:10" s="159" customFormat="1" ht="8.25" x14ac:dyDescent="0.15">
      <c r="A13" s="191"/>
      <c r="B13" s="170"/>
      <c r="C13" s="196"/>
      <c r="D13" s="196"/>
      <c r="E13" s="196"/>
      <c r="F13" s="170"/>
      <c r="G13" s="170"/>
      <c r="H13" s="176"/>
      <c r="I13" s="170"/>
      <c r="J13" s="190"/>
    </row>
    <row r="14" spans="1:10" s="181" customFormat="1" ht="12" x14ac:dyDescent="0.2">
      <c r="A14" s="189"/>
      <c r="B14" s="194"/>
      <c r="C14" s="195" t="s">
        <v>35</v>
      </c>
      <c r="D14" s="195"/>
      <c r="E14" s="195"/>
      <c r="F14" s="183"/>
      <c r="G14" s="183"/>
      <c r="H14" s="182"/>
      <c r="I14" s="183"/>
      <c r="J14" s="188"/>
    </row>
    <row r="15" spans="1:10" s="181" customFormat="1" ht="12" x14ac:dyDescent="0.2">
      <c r="A15" s="189"/>
      <c r="B15" s="183"/>
      <c r="C15" s="183"/>
      <c r="D15" s="183"/>
      <c r="E15" s="183"/>
      <c r="F15" s="183"/>
      <c r="G15" s="183"/>
      <c r="H15" s="182"/>
      <c r="I15" s="183"/>
      <c r="J15" s="188"/>
    </row>
    <row r="16" spans="1:10" s="181" customFormat="1" ht="12" x14ac:dyDescent="0.2">
      <c r="A16" s="189"/>
      <c r="B16" s="183"/>
      <c r="C16" s="183"/>
      <c r="D16" s="183"/>
      <c r="E16" s="183"/>
      <c r="F16" s="183"/>
      <c r="G16" s="183"/>
      <c r="H16" s="182"/>
      <c r="I16" s="183"/>
      <c r="J16" s="188"/>
    </row>
    <row r="17" spans="1:10" s="181" customFormat="1" ht="12" x14ac:dyDescent="0.2">
      <c r="A17" s="189"/>
      <c r="B17" s="183" t="s">
        <v>36</v>
      </c>
      <c r="C17" s="183"/>
      <c r="D17" s="194" t="s">
        <v>37</v>
      </c>
      <c r="E17" s="183"/>
      <c r="F17" s="183"/>
      <c r="G17" s="183"/>
      <c r="H17" s="182"/>
      <c r="I17" s="183"/>
      <c r="J17" s="188"/>
    </row>
    <row r="18" spans="1:10" s="159" customFormat="1" ht="8.25" x14ac:dyDescent="0.15">
      <c r="A18" s="191"/>
      <c r="B18" s="170"/>
      <c r="C18" s="170"/>
      <c r="D18" s="170"/>
      <c r="E18" s="170"/>
      <c r="F18" s="170"/>
      <c r="G18" s="170"/>
      <c r="H18" s="176"/>
      <c r="I18" s="170"/>
      <c r="J18" s="190"/>
    </row>
    <row r="19" spans="1:10" s="181" customFormat="1" ht="12" x14ac:dyDescent="0.2">
      <c r="A19" s="189"/>
      <c r="B19" s="183" t="s">
        <v>38</v>
      </c>
      <c r="C19" s="183"/>
      <c r="D19" s="193"/>
      <c r="E19" s="192"/>
      <c r="F19" s="183"/>
      <c r="G19" s="183"/>
      <c r="H19" s="182"/>
      <c r="I19" s="183"/>
      <c r="J19" s="188"/>
    </row>
    <row r="20" spans="1:10" s="159" customFormat="1" ht="8.25" x14ac:dyDescent="0.15">
      <c r="A20" s="191"/>
      <c r="B20" s="170"/>
      <c r="C20" s="170"/>
      <c r="D20" s="170"/>
      <c r="E20" s="170"/>
      <c r="F20" s="170"/>
      <c r="G20" s="170"/>
      <c r="H20" s="176"/>
      <c r="I20" s="170"/>
      <c r="J20" s="190"/>
    </row>
    <row r="21" spans="1:10" s="181" customFormat="1" ht="12" x14ac:dyDescent="0.2">
      <c r="A21" s="189"/>
      <c r="B21" s="183" t="s">
        <v>39</v>
      </c>
      <c r="C21" s="183"/>
      <c r="D21" s="183" t="s">
        <v>40</v>
      </c>
      <c r="E21" s="183"/>
      <c r="F21" s="183"/>
      <c r="G21" s="183"/>
      <c r="H21" s="182"/>
      <c r="I21" s="183"/>
      <c r="J21" s="188"/>
    </row>
    <row r="22" spans="1:10" s="181" customFormat="1" ht="12" x14ac:dyDescent="0.2">
      <c r="A22" s="187"/>
      <c r="B22" s="185"/>
      <c r="C22" s="185"/>
      <c r="D22" s="185"/>
      <c r="E22" s="185"/>
      <c r="F22" s="185"/>
      <c r="G22" s="185"/>
      <c r="H22" s="186"/>
      <c r="I22" s="185"/>
      <c r="J22" s="184"/>
    </row>
    <row r="23" spans="1:10" s="181" customFormat="1" ht="12" x14ac:dyDescent="0.2">
      <c r="A23" s="183"/>
      <c r="B23" s="183"/>
      <c r="C23" s="183"/>
      <c r="D23" s="183"/>
      <c r="E23" s="183"/>
      <c r="F23" s="183"/>
      <c r="G23" s="183"/>
      <c r="H23" s="182"/>
      <c r="I23" s="183"/>
      <c r="J23" s="182"/>
    </row>
    <row r="24" spans="1:10" ht="15" x14ac:dyDescent="0.2">
      <c r="B24" s="155"/>
      <c r="C24" s="155"/>
      <c r="D24" s="155"/>
      <c r="E24" s="155"/>
      <c r="F24" s="154"/>
      <c r="G24" s="154"/>
      <c r="H24" s="180" t="s">
        <v>41</v>
      </c>
      <c r="I24" s="178"/>
      <c r="J24" s="180" t="s">
        <v>42</v>
      </c>
    </row>
    <row r="25" spans="1:10" ht="15" x14ac:dyDescent="0.2">
      <c r="B25" s="155"/>
      <c r="C25" s="155"/>
      <c r="D25" s="155"/>
      <c r="E25" s="155"/>
      <c r="F25" s="154"/>
      <c r="G25" s="154"/>
      <c r="H25" s="179"/>
      <c r="I25" s="178"/>
      <c r="J25" s="177" t="s">
        <v>43</v>
      </c>
    </row>
    <row r="26" spans="1:10" ht="15.75" thickBot="1" x14ac:dyDescent="0.25">
      <c r="A26" s="154" t="s">
        <v>44</v>
      </c>
      <c r="D26" s="154"/>
      <c r="E26" s="154"/>
      <c r="G26" s="154"/>
      <c r="H26" s="152"/>
      <c r="I26" s="153"/>
      <c r="J26" s="152"/>
    </row>
    <row r="27" spans="1:10" ht="15.75" thickBot="1" x14ac:dyDescent="0.25">
      <c r="A27" s="154" t="s">
        <v>45</v>
      </c>
      <c r="D27" s="154"/>
      <c r="E27" s="154"/>
      <c r="G27" s="154"/>
      <c r="H27" s="164">
        <f>'Oppgave 7.7'!AF11+'Oppgave 7.7'!AF23</f>
        <v>0</v>
      </c>
      <c r="I27" s="153"/>
      <c r="J27" s="152"/>
    </row>
    <row r="28" spans="1:10" s="159" customFormat="1" ht="8.25" x14ac:dyDescent="0.15">
      <c r="A28" s="170"/>
      <c r="B28" s="158"/>
      <c r="D28" s="158"/>
      <c r="E28" s="158"/>
      <c r="F28" s="170"/>
      <c r="G28" s="158"/>
      <c r="H28" s="176"/>
      <c r="I28" s="170"/>
      <c r="J28" s="176"/>
    </row>
    <row r="29" spans="1:10" ht="15.75" thickBot="1" x14ac:dyDescent="0.25">
      <c r="A29" s="154" t="s">
        <v>46</v>
      </c>
      <c r="D29" s="154"/>
      <c r="E29" s="154"/>
      <c r="G29" s="154"/>
      <c r="H29" s="152"/>
      <c r="I29" s="153"/>
      <c r="J29" s="152"/>
    </row>
    <row r="30" spans="1:10" ht="15.75" thickBot="1" x14ac:dyDescent="0.25">
      <c r="A30" s="154" t="s">
        <v>47</v>
      </c>
      <c r="D30" s="154"/>
      <c r="E30" s="154"/>
      <c r="G30" s="154"/>
      <c r="H30" s="164">
        <f>H27</f>
        <v>0</v>
      </c>
      <c r="I30" s="153"/>
      <c r="J30" s="152"/>
    </row>
    <row r="31" spans="1:10" ht="15.75" thickBot="1" x14ac:dyDescent="0.25">
      <c r="D31" s="154"/>
      <c r="E31" s="154"/>
      <c r="G31" s="154"/>
      <c r="H31" s="152"/>
      <c r="I31" s="153"/>
      <c r="J31" s="152"/>
    </row>
    <row r="32" spans="1:10" ht="15.75" thickBot="1" x14ac:dyDescent="0.25">
      <c r="A32" s="154" t="s">
        <v>48</v>
      </c>
      <c r="D32" s="175"/>
      <c r="E32" s="175"/>
      <c r="G32" s="154"/>
      <c r="H32" s="164"/>
      <c r="I32" s="153"/>
      <c r="J32" s="152"/>
    </row>
    <row r="33" spans="1:10" s="159" customFormat="1" ht="8.25" x14ac:dyDescent="0.15">
      <c r="B33" s="167"/>
      <c r="D33" s="167"/>
      <c r="E33" s="167"/>
      <c r="G33" s="167"/>
      <c r="H33" s="162"/>
      <c r="J33" s="162"/>
    </row>
    <row r="34" spans="1:10" ht="15.75" thickBot="1" x14ac:dyDescent="0.25">
      <c r="A34" s="154" t="s">
        <v>49</v>
      </c>
      <c r="D34" s="154"/>
      <c r="E34" s="154"/>
      <c r="G34" s="154"/>
      <c r="H34" s="152"/>
      <c r="I34" s="153"/>
      <c r="J34" s="152"/>
    </row>
    <row r="35" spans="1:10" ht="15.75" thickBot="1" x14ac:dyDescent="0.25">
      <c r="A35" s="154" t="s">
        <v>50</v>
      </c>
      <c r="D35" s="154"/>
      <c r="E35" s="154"/>
      <c r="G35" s="154"/>
      <c r="H35" s="164">
        <f>H30</f>
        <v>0</v>
      </c>
      <c r="I35" s="168" t="s">
        <v>51</v>
      </c>
      <c r="J35" s="164">
        <f>H35*0.25</f>
        <v>0</v>
      </c>
    </row>
    <row r="36" spans="1:10" s="159" customFormat="1" ht="8.25" x14ac:dyDescent="0.15">
      <c r="B36" s="167"/>
      <c r="D36" s="167"/>
      <c r="E36" s="167"/>
      <c r="G36" s="167"/>
      <c r="H36" s="162"/>
      <c r="I36" s="174"/>
      <c r="J36" s="162"/>
    </row>
    <row r="37" spans="1:10" ht="15.75" thickBot="1" x14ac:dyDescent="0.25">
      <c r="A37" s="154" t="s">
        <v>52</v>
      </c>
      <c r="D37" s="154"/>
      <c r="E37" s="154"/>
      <c r="G37" s="154"/>
      <c r="H37" s="152"/>
      <c r="I37" s="172"/>
      <c r="J37" s="152"/>
    </row>
    <row r="38" spans="1:10" ht="15.75" thickBot="1" x14ac:dyDescent="0.25">
      <c r="A38" s="154" t="s">
        <v>53</v>
      </c>
      <c r="D38" s="154"/>
      <c r="E38" s="154"/>
      <c r="G38" s="154"/>
      <c r="H38" s="164"/>
      <c r="I38" s="168" t="s">
        <v>51</v>
      </c>
      <c r="J38" s="164">
        <f>H38*0.15</f>
        <v>0</v>
      </c>
    </row>
    <row r="39" spans="1:10" s="159" customFormat="1" ht="8.25" x14ac:dyDescent="0.15">
      <c r="B39" s="167"/>
      <c r="D39" s="167"/>
      <c r="E39" s="167"/>
      <c r="G39" s="167"/>
      <c r="H39" s="162"/>
      <c r="I39" s="174"/>
      <c r="J39" s="162"/>
    </row>
    <row r="40" spans="1:10" ht="15.75" thickBot="1" x14ac:dyDescent="0.25">
      <c r="A40" s="154" t="s">
        <v>54</v>
      </c>
      <c r="D40" s="154"/>
      <c r="E40" s="154"/>
      <c r="G40" s="154"/>
      <c r="H40" s="152"/>
      <c r="I40" s="172"/>
      <c r="J40" s="152"/>
    </row>
    <row r="41" spans="1:10" ht="15.75" thickBot="1" x14ac:dyDescent="0.25">
      <c r="A41" s="154" t="s">
        <v>55</v>
      </c>
      <c r="D41" s="154"/>
      <c r="E41" s="154"/>
      <c r="G41" s="154"/>
      <c r="H41" s="164"/>
      <c r="I41" s="168" t="s">
        <v>51</v>
      </c>
      <c r="J41" s="164">
        <f>H41*0.08</f>
        <v>0</v>
      </c>
    </row>
    <row r="42" spans="1:10" s="159" customFormat="1" ht="8.25" x14ac:dyDescent="0.15">
      <c r="B42" s="167"/>
      <c r="D42" s="167"/>
      <c r="E42" s="167"/>
      <c r="G42" s="167"/>
      <c r="H42" s="162"/>
      <c r="I42" s="174"/>
      <c r="J42" s="162"/>
    </row>
    <row r="43" spans="1:10" ht="13.5" thickBot="1" x14ac:dyDescent="0.25">
      <c r="D43" s="154"/>
      <c r="E43" s="154"/>
      <c r="G43" s="154"/>
    </row>
    <row r="44" spans="1:10" s="155" customFormat="1" ht="15.75" thickBot="1" x14ac:dyDescent="0.25">
      <c r="A44" s="154" t="s">
        <v>56</v>
      </c>
      <c r="B44" s="154"/>
      <c r="D44" s="154"/>
      <c r="E44" s="154"/>
      <c r="G44" s="154"/>
      <c r="H44" s="164"/>
      <c r="I44" s="168" t="s">
        <v>51</v>
      </c>
      <c r="J44" s="164">
        <f>H44*0.25</f>
        <v>0</v>
      </c>
    </row>
    <row r="45" spans="1:10" s="155" customFormat="1" ht="15" x14ac:dyDescent="0.2">
      <c r="A45" s="154" t="s">
        <v>57</v>
      </c>
      <c r="B45" s="154"/>
      <c r="D45" s="154"/>
      <c r="E45" s="154"/>
      <c r="G45" s="154"/>
      <c r="H45" s="173"/>
      <c r="I45" s="168"/>
      <c r="J45" s="173"/>
    </row>
    <row r="46" spans="1:10" s="159" customFormat="1" ht="9" thickBot="1" x14ac:dyDescent="0.2">
      <c r="B46" s="167"/>
      <c r="D46" s="167"/>
      <c r="E46" s="167"/>
      <c r="G46" s="167"/>
      <c r="H46" s="162"/>
      <c r="J46" s="162"/>
    </row>
    <row r="47" spans="1:10" ht="15.75" thickBot="1" x14ac:dyDescent="0.25">
      <c r="A47" s="154" t="s">
        <v>58</v>
      </c>
      <c r="D47" s="154"/>
      <c r="E47" s="154"/>
      <c r="G47" s="154"/>
      <c r="H47" s="152"/>
      <c r="I47" s="172" t="s">
        <v>59</v>
      </c>
      <c r="J47" s="164">
        <f>'Oppgave 7.7'!AA26</f>
        <v>0</v>
      </c>
    </row>
    <row r="48" spans="1:10" s="159" customFormat="1" ht="9" thickBot="1" x14ac:dyDescent="0.2">
      <c r="B48" s="167"/>
      <c r="D48" s="167"/>
      <c r="E48" s="167"/>
      <c r="G48" s="167"/>
      <c r="H48" s="162"/>
      <c r="J48" s="162"/>
    </row>
    <row r="49" spans="1:10" ht="15.75" thickBot="1" x14ac:dyDescent="0.25">
      <c r="A49" s="154" t="s">
        <v>60</v>
      </c>
      <c r="D49" s="154"/>
      <c r="E49" s="154"/>
      <c r="G49" s="154"/>
      <c r="H49" s="152"/>
      <c r="I49" s="172" t="s">
        <v>59</v>
      </c>
      <c r="J49" s="164">
        <v>0</v>
      </c>
    </row>
    <row r="50" spans="1:10" s="159" customFormat="1" ht="9" thickBot="1" x14ac:dyDescent="0.2">
      <c r="B50" s="167"/>
      <c r="D50" s="167"/>
      <c r="E50" s="167"/>
      <c r="G50" s="167"/>
      <c r="H50" s="162"/>
      <c r="J50" s="162"/>
    </row>
    <row r="51" spans="1:10" ht="15" thickBot="1" x14ac:dyDescent="0.25">
      <c r="A51" s="151" t="s">
        <v>61</v>
      </c>
      <c r="I51" s="171" t="s">
        <v>59</v>
      </c>
      <c r="J51" s="164">
        <v>0</v>
      </c>
    </row>
    <row r="52" spans="1:10" s="159" customFormat="1" ht="9" thickBot="1" x14ac:dyDescent="0.2">
      <c r="G52" s="170"/>
      <c r="J52" s="162"/>
    </row>
    <row r="53" spans="1:10" ht="15.75" thickBot="1" x14ac:dyDescent="0.25">
      <c r="A53" s="155">
        <v>11</v>
      </c>
      <c r="B53" s="154" t="s">
        <v>62</v>
      </c>
      <c r="D53" s="154"/>
      <c r="E53" s="154"/>
      <c r="G53" s="169"/>
      <c r="H53" s="152"/>
      <c r="I53" s="168"/>
      <c r="J53" s="164">
        <f>J35+J38+J41+J44-J47-J49-J51</f>
        <v>0</v>
      </c>
    </row>
    <row r="54" spans="1:10" s="159" customFormat="1" ht="9" thickBot="1" x14ac:dyDescent="0.2">
      <c r="F54" s="167"/>
      <c r="G54" s="158"/>
      <c r="H54" s="162"/>
      <c r="J54" s="162"/>
    </row>
    <row r="55" spans="1:10" ht="15.75" thickBot="1" x14ac:dyDescent="0.25">
      <c r="A55" s="155">
        <v>11</v>
      </c>
      <c r="B55" s="155" t="s">
        <v>63</v>
      </c>
      <c r="D55" s="155"/>
      <c r="E55" s="155"/>
      <c r="F55" s="157"/>
      <c r="G55" s="157"/>
      <c r="H55" s="166"/>
      <c r="I55" s="165"/>
      <c r="J55" s="164"/>
    </row>
    <row r="56" spans="1:10" s="159" customFormat="1" x14ac:dyDescent="0.2">
      <c r="A56" s="155"/>
      <c r="B56" s="155"/>
      <c r="D56" s="155"/>
      <c r="E56" s="155"/>
      <c r="F56" s="157"/>
      <c r="G56" s="163"/>
      <c r="H56" s="161"/>
      <c r="J56" s="162"/>
    </row>
    <row r="57" spans="1:10" s="155" customFormat="1" x14ac:dyDescent="0.2">
      <c r="A57" s="155" t="s">
        <v>64</v>
      </c>
      <c r="F57" s="157"/>
      <c r="G57" s="157"/>
      <c r="H57" s="161"/>
      <c r="J57" s="160"/>
    </row>
    <row r="58" spans="1:10" ht="15" x14ac:dyDescent="0.2">
      <c r="B58" s="159"/>
      <c r="C58" s="159"/>
      <c r="D58" s="159"/>
      <c r="E58" s="159"/>
      <c r="F58" s="158"/>
      <c r="G58" s="157"/>
      <c r="H58" s="156"/>
      <c r="I58" s="153"/>
      <c r="J58" s="152"/>
    </row>
    <row r="59" spans="1:10" ht="15" x14ac:dyDescent="0.2">
      <c r="B59" s="155"/>
      <c r="C59" s="155"/>
      <c r="D59" s="155"/>
      <c r="E59" s="155"/>
      <c r="F59" s="154"/>
      <c r="I59" s="153"/>
      <c r="J59" s="152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 Løsning oppgave 7.7b</oddHeader>
    <oddFooter>&amp;CSide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77079A-F129-4124-867B-47A9090472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9BB54B-A1DD-41B0-A788-C9F5209682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46DC6D-8E1F-4388-B676-8057250613BB}">
  <ds:schemaRefs>
    <ds:schemaRef ds:uri="2c42d2e7-0ce6-4aba-8dea-828a5290e62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05ec830-f7c0-4e7b-9a64-b282b9d0464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Oppgave 7.3</vt:lpstr>
      <vt:lpstr>Oppgave 7.4</vt:lpstr>
      <vt:lpstr>Oppgave 7.5</vt:lpstr>
      <vt:lpstr>Oppgave 7.6</vt:lpstr>
      <vt:lpstr>Oppgave 7.6c</vt:lpstr>
      <vt:lpstr>Oppgave 7.8</vt:lpstr>
      <vt:lpstr>Oppgave 7.7</vt:lpstr>
      <vt:lpstr>Omsetningsoppgave</vt:lpstr>
      <vt:lpstr>'Oppgave 7.7'!Utskriftsområde</vt:lpstr>
    </vt:vector>
  </TitlesOfParts>
  <Company>Høgskolen i Vestfold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 Hansen</dc:creator>
  <cp:lastModifiedBy>Anne Kathrine Aabel Vikanes</cp:lastModifiedBy>
  <cp:lastPrinted>2009-08-17T10:30:17Z</cp:lastPrinted>
  <dcterms:created xsi:type="dcterms:W3CDTF">2004-06-20T13:54:21Z</dcterms:created>
  <dcterms:modified xsi:type="dcterms:W3CDTF">2020-06-30T09:22:34Z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