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98802B30-34C0-499A-9E66-A9B36BADD7B3}" xr6:coauthVersionLast="47" xr6:coauthVersionMax="47" xr10:uidLastSave="{00000000-0000-0000-0000-000000000000}"/>
  <bookViews>
    <workbookView xWindow="1560" yWindow="1560" windowWidth="17040" windowHeight="12255" activeTab="2" xr2:uid="{00000000-000D-0000-FFFF-FFFF00000000}"/>
  </bookViews>
  <sheets>
    <sheet name="Oppgave 6.1" sheetId="3" r:id="rId1"/>
    <sheet name="Oppgave 6.2" sheetId="1" r:id="rId2"/>
    <sheet name="Oppgave 6.3" sheetId="2" r:id="rId3"/>
  </sheets>
  <definedNames>
    <definedName name="_xlnm.Print_Area" localSheetId="1">'Oppgave 6.2'!$A$1:$X$28,'Oppgave 6.2'!$A$29:$L$58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Y8" i="1"/>
  <c r="Y9" i="1"/>
  <c r="Y10" i="1"/>
  <c r="Y11" i="1"/>
  <c r="Y12" i="1"/>
  <c r="Y13" i="1"/>
  <c r="Y14" i="1"/>
  <c r="Y15" i="1"/>
  <c r="Y16" i="1"/>
  <c r="Y17" i="1"/>
  <c r="Y7" i="1"/>
  <c r="D16" i="3"/>
  <c r="C16" i="3"/>
  <c r="H16" i="3"/>
  <c r="E16" i="3" l="1"/>
  <c r="I16" i="3"/>
  <c r="E28" i="2"/>
  <c r="E36" i="2" s="1"/>
  <c r="D19" i="2"/>
  <c r="D17" i="2"/>
  <c r="N18" i="1"/>
  <c r="D37" i="1" s="1"/>
  <c r="T18" i="1"/>
  <c r="H39" i="1" s="1"/>
  <c r="U18" i="1"/>
  <c r="G40" i="1" s="1"/>
  <c r="W18" i="1"/>
  <c r="G41" i="1" s="1"/>
  <c r="P18" i="1"/>
  <c r="O18" i="1"/>
  <c r="R18" i="1"/>
  <c r="C18" i="1"/>
  <c r="E18" i="1"/>
  <c r="C34" i="1" s="1"/>
  <c r="G18" i="1"/>
  <c r="I18" i="1"/>
  <c r="K18" i="1"/>
  <c r="L18" i="1"/>
  <c r="C56" i="1"/>
  <c r="B56" i="1"/>
  <c r="I53" i="1"/>
  <c r="X18" i="1"/>
  <c r="V18" i="1"/>
  <c r="S18" i="1"/>
  <c r="Q18" i="1"/>
  <c r="M18" i="1"/>
  <c r="D18" i="1"/>
  <c r="F18" i="1"/>
  <c r="H18" i="1"/>
  <c r="J18" i="1"/>
  <c r="J24" i="1" l="1"/>
  <c r="Y18" i="1"/>
  <c r="D28" i="2"/>
  <c r="D36" i="2" s="1"/>
  <c r="C33" i="1"/>
  <c r="I47" i="1" s="1"/>
  <c r="J16" i="3"/>
  <c r="G16" i="3"/>
  <c r="J28" i="1"/>
  <c r="D38" i="1" s="1"/>
  <c r="J38" i="1" s="1"/>
  <c r="C52" i="1"/>
  <c r="C36" i="1"/>
  <c r="H43" i="1"/>
  <c r="E42" i="1"/>
  <c r="F16" i="3"/>
  <c r="C35" i="1" l="1"/>
  <c r="I43" i="1" s="1"/>
  <c r="E29" i="2"/>
  <c r="C54" i="1"/>
  <c r="D43" i="1"/>
  <c r="F37" i="1"/>
  <c r="G42" i="1"/>
  <c r="G43" i="1" s="1"/>
  <c r="E43" i="1"/>
  <c r="I51" i="1" l="1"/>
  <c r="C43" i="1"/>
  <c r="F43" i="1"/>
  <c r="I56" i="1" l="1"/>
  <c r="J43" i="1"/>
</calcChain>
</file>

<file path=xl/sharedStrings.xml><?xml version="1.0" encoding="utf-8"?>
<sst xmlns="http://schemas.openxmlformats.org/spreadsheetml/2006/main" count="178" uniqueCount="94">
  <si>
    <t>Dato</t>
  </si>
  <si>
    <t>Tekst</t>
  </si>
  <si>
    <t>Debet</t>
  </si>
  <si>
    <t>Kredit</t>
  </si>
  <si>
    <t>Råbalanse</t>
  </si>
  <si>
    <t>Resultat</t>
  </si>
  <si>
    <t>Balanse</t>
  </si>
  <si>
    <t>Inngående balanse</t>
  </si>
  <si>
    <t>Saldoliste for kunder</t>
  </si>
  <si>
    <t>Saldoliste for leverandører</t>
  </si>
  <si>
    <t>Saldobalanse</t>
  </si>
  <si>
    <t>Varebil</t>
  </si>
  <si>
    <t>Inventar/verktøy</t>
  </si>
  <si>
    <t>10001 Båt-</t>
  </si>
  <si>
    <t>Bankinnskudd</t>
  </si>
  <si>
    <t>Egenkapital</t>
  </si>
  <si>
    <t>Fargehandel AS</t>
  </si>
  <si>
    <t>Salgsinntekter</t>
  </si>
  <si>
    <t>Varekjøp</t>
  </si>
  <si>
    <t>Bilkostnader</t>
  </si>
  <si>
    <t>22.1.</t>
  </si>
  <si>
    <t>24.1.</t>
  </si>
  <si>
    <t>Posteringer</t>
  </si>
  <si>
    <t>Konto</t>
  </si>
  <si>
    <t>Kundefordringer</t>
  </si>
  <si>
    <t>Leverandørgjeld</t>
  </si>
  <si>
    <t>Resultatregnskap for januar 20x1</t>
  </si>
  <si>
    <t>Inntekter</t>
  </si>
  <si>
    <t>Kostnader</t>
  </si>
  <si>
    <t>Varekostnader</t>
  </si>
  <si>
    <t>Sum kostnader</t>
  </si>
  <si>
    <t>Sum eiendeler</t>
  </si>
  <si>
    <t>Sum egenkapital og gjeld</t>
  </si>
  <si>
    <t>Råbalansen er utelatt i løsningen</t>
  </si>
  <si>
    <t>Balanse per 31.1.20x1</t>
  </si>
  <si>
    <t>Eiendeler</t>
  </si>
  <si>
    <t>Egenkapital og gjeld</t>
  </si>
  <si>
    <t xml:space="preserve">a + b) </t>
  </si>
  <si>
    <t>c)</t>
  </si>
  <si>
    <t>d)</t>
  </si>
  <si>
    <t>Bilag 243</t>
  </si>
  <si>
    <t>leverandøren er fakturaen på kr 17 150, dvs. kr 360 lavere.</t>
  </si>
  <si>
    <t xml:space="preserve">DBS AS har dessuten tatt med en utgående faktura på kr 12 650 for juli. </t>
  </si>
  <si>
    <t>Denne skal ikke være med når vi skal finne saldoen per 30.6.x1.</t>
  </si>
  <si>
    <t>Bil.</t>
  </si>
  <si>
    <t>DBS AS</t>
  </si>
  <si>
    <t>nr.</t>
  </si>
  <si>
    <t>IB</t>
  </si>
  <si>
    <t>4.5.</t>
  </si>
  <si>
    <t>Inngående faktura</t>
  </si>
  <si>
    <t>Bank</t>
  </si>
  <si>
    <t>5.6.</t>
  </si>
  <si>
    <t>Sum</t>
  </si>
  <si>
    <t>Posteringer for å rette opp feilene:</t>
  </si>
  <si>
    <t>Saldo per 30.6.x1</t>
  </si>
  <si>
    <t>a)</t>
  </si>
  <si>
    <t>Inventar</t>
  </si>
  <si>
    <t>Revisjonsinntekter</t>
  </si>
  <si>
    <t>Diverse kostnader</t>
  </si>
  <si>
    <t>Du må selv føre inn saldoen på kundefordringer og leverandørgjeld</t>
  </si>
  <si>
    <t>b)</t>
  </si>
  <si>
    <t>Avskrivninger</t>
  </si>
  <si>
    <t>Banklån</t>
  </si>
  <si>
    <t>prosjektet i Horten</t>
  </si>
  <si>
    <t>20001 Jareteigen</t>
  </si>
  <si>
    <t>Borre Sag AS</t>
  </si>
  <si>
    <t>20002 Borre Sag AS</t>
  </si>
  <si>
    <t>20001 Jareteigen Fargehandel AS</t>
  </si>
  <si>
    <t xml:space="preserve"> </t>
  </si>
  <si>
    <t>Feriebåten AS</t>
  </si>
  <si>
    <t>10002 Feriebåten AS</t>
  </si>
  <si>
    <t>1500 Kundefordringer</t>
  </si>
  <si>
    <t>2400 Leverandørgjeld</t>
  </si>
  <si>
    <t>Bilag 393</t>
  </si>
  <si>
    <t>En kreditnota fra DBS AS på kr 2 000 er blitt ført som en inngående faktura.</t>
  </si>
  <si>
    <t>20.6.</t>
  </si>
  <si>
    <t>25.6.</t>
  </si>
  <si>
    <t>30.6.</t>
  </si>
  <si>
    <t>Saldo</t>
  </si>
  <si>
    <t>10001 Båtprosjektet i Horten</t>
  </si>
  <si>
    <t>Konto-</t>
  </si>
  <si>
    <t>kode</t>
  </si>
  <si>
    <t>Sundvollen Sport AS har bokført fakturaen med kr 17 510. Ifølge kontoutskriften fra</t>
  </si>
  <si>
    <t>Blg.</t>
  </si>
  <si>
    <t>Slik vil korrigeringene bli postert i regnskapet:</t>
  </si>
  <si>
    <t>Korrigeringene får egne bilagsnummer. Bilagsnumrene fra og med 405 er "tilfeldig" valgt.</t>
  </si>
  <si>
    <t>Kontonavn</t>
  </si>
  <si>
    <t>Oppgave 6.1</t>
  </si>
  <si>
    <t xml:space="preserve">Avskrivning inventar: </t>
  </si>
  <si>
    <t>Kontroll</t>
  </si>
  <si>
    <t>Oppgave 6.3</t>
  </si>
  <si>
    <t>Oppgave 6.2</t>
  </si>
  <si>
    <t>Saldolistene for kunder og leverandører</t>
  </si>
  <si>
    <t>oppdateres automatisk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</si>
</sst>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"/>
    <numFmt numFmtId="165" formatCode="&quot;kr&quot;\ #,##0"/>
    <numFmt numFmtId="166" formatCode="d/m/;@"/>
  </numFmts>
  <fonts count="11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1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1" xfId="0" applyNumberFormat="1" applyFont="1" applyBorder="1"/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4" fillId="0" borderId="0" xfId="0" applyFont="1"/>
    <xf numFmtId="3" fontId="2" fillId="0" borderId="8" xfId="0" applyNumberFormat="1" applyFont="1" applyBorder="1"/>
    <xf numFmtId="3" fontId="2" fillId="0" borderId="10" xfId="0" applyNumberFormat="1" applyFont="1" applyBorder="1"/>
    <xf numFmtId="3" fontId="2" fillId="0" borderId="4" xfId="0" applyNumberFormat="1" applyFont="1" applyBorder="1"/>
    <xf numFmtId="3" fontId="2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2" fillId="0" borderId="0" xfId="0" applyNumberFormat="1" applyFont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  <xf numFmtId="3" fontId="2" fillId="0" borderId="13" xfId="0" applyNumberFormat="1" applyFont="1" applyBorder="1"/>
    <xf numFmtId="3" fontId="2" fillId="2" borderId="13" xfId="0" applyNumberFormat="1" applyFont="1" applyFill="1" applyBorder="1"/>
    <xf numFmtId="0" fontId="8" fillId="0" borderId="0" xfId="0" applyFont="1"/>
    <xf numFmtId="164" fontId="2" fillId="0" borderId="3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/>
    <xf numFmtId="3" fontId="2" fillId="0" borderId="14" xfId="0" applyNumberFormat="1" applyFont="1" applyBorder="1"/>
    <xf numFmtId="0" fontId="7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1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/>
      <protection locked="0"/>
    </xf>
    <xf numFmtId="1" fontId="2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0" borderId="20" xfId="0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9" xfId="0" applyNumberFormat="1" applyFont="1" applyBorder="1"/>
    <xf numFmtId="0" fontId="2" fillId="0" borderId="0" xfId="1" applyFont="1"/>
    <xf numFmtId="0" fontId="1" fillId="0" borderId="0" xfId="1" applyFont="1"/>
    <xf numFmtId="0" fontId="9" fillId="0" borderId="0" xfId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1" fontId="2" fillId="0" borderId="21" xfId="1" applyNumberFormat="1" applyFont="1" applyBorder="1"/>
    <xf numFmtId="49" fontId="3" fillId="0" borderId="23" xfId="1" applyNumberFormat="1" applyFont="1" applyBorder="1" applyAlignment="1">
      <alignment horizontal="center"/>
    </xf>
    <xf numFmtId="49" fontId="3" fillId="0" borderId="24" xfId="1" applyNumberFormat="1" applyFont="1" applyBorder="1"/>
    <xf numFmtId="0" fontId="2" fillId="0" borderId="25" xfId="1" quotePrefix="1" applyFont="1" applyBorder="1" applyAlignment="1">
      <alignment horizontal="center"/>
    </xf>
    <xf numFmtId="0" fontId="1" fillId="0" borderId="7" xfId="1" applyFont="1" applyBorder="1"/>
    <xf numFmtId="0" fontId="1" fillId="0" borderId="1" xfId="1" applyFont="1" applyBorder="1"/>
    <xf numFmtId="0" fontId="2" fillId="0" borderId="22" xfId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164" fontId="2" fillId="0" borderId="15" xfId="1" applyNumberFormat="1" applyFont="1" applyBorder="1" applyAlignment="1" applyProtection="1">
      <alignment horizontal="right"/>
      <protection locked="0"/>
    </xf>
    <xf numFmtId="0" fontId="2" fillId="0" borderId="15" xfId="1" applyFont="1" applyBorder="1" applyProtection="1">
      <protection locked="0"/>
    </xf>
    <xf numFmtId="0" fontId="3" fillId="0" borderId="3" xfId="1" applyFont="1" applyBorder="1" applyAlignment="1" applyProtection="1">
      <alignment horizontal="center"/>
      <protection locked="0"/>
    </xf>
    <xf numFmtId="3" fontId="2" fillId="0" borderId="3" xfId="1" applyNumberFormat="1" applyFont="1" applyBorder="1"/>
    <xf numFmtId="3" fontId="2" fillId="2" borderId="3" xfId="1" applyNumberFormat="1" applyFont="1" applyFill="1" applyBorder="1"/>
    <xf numFmtId="164" fontId="2" fillId="0" borderId="4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3" fontId="2" fillId="0" borderId="4" xfId="1" applyNumberFormat="1" applyFont="1" applyBorder="1"/>
    <xf numFmtId="3" fontId="2" fillId="2" borderId="4" xfId="1" applyNumberFormat="1" applyFont="1" applyFill="1" applyBorder="1"/>
    <xf numFmtId="0" fontId="2" fillId="0" borderId="4" xfId="1" applyFont="1" applyBorder="1" applyAlignment="1" applyProtection="1">
      <alignment horizontal="left"/>
      <protection locked="0"/>
    </xf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/>
    <xf numFmtId="3" fontId="2" fillId="0" borderId="2" xfId="1" applyNumberFormat="1" applyFont="1" applyBorder="1"/>
    <xf numFmtId="3" fontId="2" fillId="2" borderId="2" xfId="1" applyNumberFormat="1" applyFont="1" applyFill="1" applyBorder="1"/>
    <xf numFmtId="0" fontId="8" fillId="0" borderId="0" xfId="1" applyFont="1"/>
    <xf numFmtId="164" fontId="3" fillId="0" borderId="6" xfId="1" applyNumberFormat="1" applyFont="1" applyBorder="1" applyAlignment="1">
      <alignment horizontal="right"/>
    </xf>
    <xf numFmtId="0" fontId="3" fillId="0" borderId="21" xfId="1" applyFont="1" applyBorder="1"/>
    <xf numFmtId="0" fontId="3" fillId="0" borderId="24" xfId="1" applyFont="1" applyBorder="1"/>
    <xf numFmtId="3" fontId="3" fillId="0" borderId="24" xfId="1" applyNumberFormat="1" applyFont="1" applyBorder="1"/>
    <xf numFmtId="3" fontId="3" fillId="2" borderId="24" xfId="1" applyNumberFormat="1" applyFont="1" applyFill="1" applyBorder="1"/>
    <xf numFmtId="0" fontId="3" fillId="0" borderId="15" xfId="1" applyFont="1" applyBorder="1" applyAlignment="1" applyProtection="1">
      <alignment horizontal="center"/>
      <protection locked="0"/>
    </xf>
    <xf numFmtId="3" fontId="2" fillId="0" borderId="15" xfId="1" applyNumberFormat="1" applyFont="1" applyBorder="1"/>
    <xf numFmtId="3" fontId="2" fillId="2" borderId="15" xfId="1" applyNumberFormat="1" applyFont="1" applyFill="1" applyBorder="1"/>
    <xf numFmtId="164" fontId="2" fillId="0" borderId="5" xfId="1" applyNumberFormat="1" applyFont="1" applyBorder="1" applyAlignment="1">
      <alignment horizontal="right"/>
    </xf>
    <xf numFmtId="0" fontId="2" fillId="0" borderId="5" xfId="1" applyFont="1" applyBorder="1"/>
    <xf numFmtId="3" fontId="2" fillId="0" borderId="5" xfId="1" applyNumberFormat="1" applyFont="1" applyBorder="1"/>
    <xf numFmtId="3" fontId="2" fillId="2" borderId="5" xfId="1" applyNumberFormat="1" applyFont="1" applyFill="1" applyBorder="1"/>
    <xf numFmtId="164" fontId="2" fillId="0" borderId="0" xfId="1" applyNumberFormat="1" applyFont="1" applyAlignment="1">
      <alignment horizontal="right"/>
    </xf>
    <xf numFmtId="3" fontId="2" fillId="0" borderId="0" xfId="1" applyNumberFormat="1" applyFont="1"/>
    <xf numFmtId="0" fontId="2" fillId="0" borderId="8" xfId="1" applyFont="1" applyBorder="1"/>
    <xf numFmtId="0" fontId="2" fillId="0" borderId="9" xfId="1" applyFont="1" applyBorder="1"/>
    <xf numFmtId="3" fontId="2" fillId="0" borderId="9" xfId="1" applyNumberFormat="1" applyFont="1" applyBorder="1"/>
    <xf numFmtId="0" fontId="2" fillId="0" borderId="11" xfId="1" applyFont="1" applyBorder="1"/>
    <xf numFmtId="3" fontId="2" fillId="0" borderId="26" xfId="1" applyNumberFormat="1" applyFont="1" applyBorder="1" applyAlignment="1">
      <alignment horizontal="center"/>
    </xf>
    <xf numFmtId="1" fontId="2" fillId="0" borderId="15" xfId="1" applyNumberFormat="1" applyFont="1" applyBorder="1" applyAlignment="1" applyProtection="1">
      <alignment horizontal="center"/>
      <protection locked="0"/>
    </xf>
    <xf numFmtId="0" fontId="2" fillId="0" borderId="16" xfId="1" applyFont="1" applyBorder="1" applyProtection="1">
      <protection locked="0"/>
    </xf>
    <xf numFmtId="1" fontId="2" fillId="0" borderId="4" xfId="1" applyNumberFormat="1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left"/>
      <protection locked="0"/>
    </xf>
    <xf numFmtId="1" fontId="2" fillId="0" borderId="18" xfId="1" applyNumberFormat="1" applyFont="1" applyBorder="1" applyAlignment="1">
      <alignment horizontal="center"/>
    </xf>
    <xf numFmtId="0" fontId="2" fillId="0" borderId="19" xfId="1" applyFont="1" applyBorder="1"/>
    <xf numFmtId="3" fontId="2" fillId="0" borderId="13" xfId="1" applyNumberFormat="1" applyFont="1" applyBorder="1"/>
    <xf numFmtId="3" fontId="2" fillId="2" borderId="13" xfId="1" applyNumberFormat="1" applyFont="1" applyFill="1" applyBorder="1"/>
    <xf numFmtId="1" fontId="2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7" fillId="0" borderId="0" xfId="1" applyFont="1"/>
    <xf numFmtId="165" fontId="2" fillId="0" borderId="12" xfId="1" applyNumberFormat="1" applyFont="1" applyBorder="1"/>
    <xf numFmtId="0" fontId="2" fillId="0" borderId="0" xfId="1" applyFont="1" applyAlignment="1">
      <alignment horizontal="center"/>
    </xf>
    <xf numFmtId="0" fontId="3" fillId="0" borderId="0" xfId="1" applyFont="1"/>
    <xf numFmtId="3" fontId="2" fillId="0" borderId="0" xfId="1" applyNumberFormat="1" applyFont="1" applyAlignment="1">
      <alignment horizontal="center"/>
    </xf>
    <xf numFmtId="0" fontId="5" fillId="0" borderId="0" xfId="1" applyFont="1"/>
    <xf numFmtId="0" fontId="2" fillId="0" borderId="21" xfId="1" applyFont="1" applyBorder="1"/>
    <xf numFmtId="49" fontId="10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2" fillId="0" borderId="21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13" xfId="1" applyFont="1" applyBorder="1"/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166" fontId="2" fillId="0" borderId="13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left" indent="1"/>
    </xf>
    <xf numFmtId="164" fontId="5" fillId="0" borderId="1" xfId="1" applyNumberFormat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3" fillId="0" borderId="1" xfId="1" applyFont="1" applyBorder="1" applyAlignment="1" applyProtection="1">
      <alignment horizontal="center"/>
      <protection locked="0"/>
    </xf>
    <xf numFmtId="3" fontId="2" fillId="0" borderId="1" xfId="1" applyNumberFormat="1" applyFont="1" applyBorder="1"/>
    <xf numFmtId="3" fontId="2" fillId="2" borderId="1" xfId="1" applyNumberFormat="1" applyFont="1" applyFill="1" applyBorder="1"/>
    <xf numFmtId="0" fontId="2" fillId="0" borderId="7" xfId="1" applyFont="1" applyBorder="1" applyAlignment="1">
      <alignment horizontal="center"/>
    </xf>
    <xf numFmtId="0" fontId="2" fillId="0" borderId="24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3" fontId="2" fillId="0" borderId="26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1" fillId="0" borderId="9" xfId="0" applyFont="1" applyBorder="1"/>
    <xf numFmtId="0" fontId="2" fillId="0" borderId="0" xfId="0" applyFont="1" applyAlignment="1">
      <alignment horizontal="lef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showZeros="0" workbookViewId="0">
      <selection activeCell="I19" sqref="I19"/>
    </sheetView>
  </sheetViews>
  <sheetFormatPr baseColWidth="10" defaultRowHeight="15.75" x14ac:dyDescent="0.25"/>
  <cols>
    <col min="1" max="1" width="7.140625" style="54" customWidth="1"/>
    <col min="2" max="2" width="18.5703125" style="54" customWidth="1"/>
    <col min="3" max="10" width="10.7109375" style="54" customWidth="1"/>
    <col min="11" max="12" width="9.5703125" style="53" customWidth="1"/>
    <col min="13" max="13" width="9.5703125" style="54" customWidth="1"/>
    <col min="14" max="255" width="11.42578125" style="54"/>
    <col min="256" max="256" width="6.7109375" style="54" bestFit="1" customWidth="1"/>
    <col min="257" max="257" width="18.5703125" style="54" customWidth="1"/>
    <col min="258" max="265" width="10.7109375" style="54" customWidth="1"/>
    <col min="266" max="269" width="9.5703125" style="54" customWidth="1"/>
    <col min="270" max="511" width="11.42578125" style="54"/>
    <col min="512" max="512" width="6.7109375" style="54" bestFit="1" customWidth="1"/>
    <col min="513" max="513" width="18.5703125" style="54" customWidth="1"/>
    <col min="514" max="521" width="10.7109375" style="54" customWidth="1"/>
    <col min="522" max="525" width="9.5703125" style="54" customWidth="1"/>
    <col min="526" max="767" width="11.42578125" style="54"/>
    <col min="768" max="768" width="6.7109375" style="54" bestFit="1" customWidth="1"/>
    <col min="769" max="769" width="18.5703125" style="54" customWidth="1"/>
    <col min="770" max="777" width="10.7109375" style="54" customWidth="1"/>
    <col min="778" max="781" width="9.5703125" style="54" customWidth="1"/>
    <col min="782" max="1023" width="11.42578125" style="54"/>
    <col min="1024" max="1024" width="6.7109375" style="54" bestFit="1" customWidth="1"/>
    <col min="1025" max="1025" width="18.5703125" style="54" customWidth="1"/>
    <col min="1026" max="1033" width="10.7109375" style="54" customWidth="1"/>
    <col min="1034" max="1037" width="9.5703125" style="54" customWidth="1"/>
    <col min="1038" max="1279" width="11.42578125" style="54"/>
    <col min="1280" max="1280" width="6.7109375" style="54" bestFit="1" customWidth="1"/>
    <col min="1281" max="1281" width="18.5703125" style="54" customWidth="1"/>
    <col min="1282" max="1289" width="10.7109375" style="54" customWidth="1"/>
    <col min="1290" max="1293" width="9.5703125" style="54" customWidth="1"/>
    <col min="1294" max="1535" width="11.42578125" style="54"/>
    <col min="1536" max="1536" width="6.7109375" style="54" bestFit="1" customWidth="1"/>
    <col min="1537" max="1537" width="18.5703125" style="54" customWidth="1"/>
    <col min="1538" max="1545" width="10.7109375" style="54" customWidth="1"/>
    <col min="1546" max="1549" width="9.5703125" style="54" customWidth="1"/>
    <col min="1550" max="1791" width="11.42578125" style="54"/>
    <col min="1792" max="1792" width="6.7109375" style="54" bestFit="1" customWidth="1"/>
    <col min="1793" max="1793" width="18.5703125" style="54" customWidth="1"/>
    <col min="1794" max="1801" width="10.7109375" style="54" customWidth="1"/>
    <col min="1802" max="1805" width="9.5703125" style="54" customWidth="1"/>
    <col min="1806" max="2047" width="11.42578125" style="54"/>
    <col min="2048" max="2048" width="6.7109375" style="54" bestFit="1" customWidth="1"/>
    <col min="2049" max="2049" width="18.5703125" style="54" customWidth="1"/>
    <col min="2050" max="2057" width="10.7109375" style="54" customWidth="1"/>
    <col min="2058" max="2061" width="9.5703125" style="54" customWidth="1"/>
    <col min="2062" max="2303" width="11.42578125" style="54"/>
    <col min="2304" max="2304" width="6.7109375" style="54" bestFit="1" customWidth="1"/>
    <col min="2305" max="2305" width="18.5703125" style="54" customWidth="1"/>
    <col min="2306" max="2313" width="10.7109375" style="54" customWidth="1"/>
    <col min="2314" max="2317" width="9.5703125" style="54" customWidth="1"/>
    <col min="2318" max="2559" width="11.42578125" style="54"/>
    <col min="2560" max="2560" width="6.7109375" style="54" bestFit="1" customWidth="1"/>
    <col min="2561" max="2561" width="18.5703125" style="54" customWidth="1"/>
    <col min="2562" max="2569" width="10.7109375" style="54" customWidth="1"/>
    <col min="2570" max="2573" width="9.5703125" style="54" customWidth="1"/>
    <col min="2574" max="2815" width="11.42578125" style="54"/>
    <col min="2816" max="2816" width="6.7109375" style="54" bestFit="1" customWidth="1"/>
    <col min="2817" max="2817" width="18.5703125" style="54" customWidth="1"/>
    <col min="2818" max="2825" width="10.7109375" style="54" customWidth="1"/>
    <col min="2826" max="2829" width="9.5703125" style="54" customWidth="1"/>
    <col min="2830" max="3071" width="11.42578125" style="54"/>
    <col min="3072" max="3072" width="6.7109375" style="54" bestFit="1" customWidth="1"/>
    <col min="3073" max="3073" width="18.5703125" style="54" customWidth="1"/>
    <col min="3074" max="3081" width="10.7109375" style="54" customWidth="1"/>
    <col min="3082" max="3085" width="9.5703125" style="54" customWidth="1"/>
    <col min="3086" max="3327" width="11.42578125" style="54"/>
    <col min="3328" max="3328" width="6.7109375" style="54" bestFit="1" customWidth="1"/>
    <col min="3329" max="3329" width="18.5703125" style="54" customWidth="1"/>
    <col min="3330" max="3337" width="10.7109375" style="54" customWidth="1"/>
    <col min="3338" max="3341" width="9.5703125" style="54" customWidth="1"/>
    <col min="3342" max="3583" width="11.42578125" style="54"/>
    <col min="3584" max="3584" width="6.7109375" style="54" bestFit="1" customWidth="1"/>
    <col min="3585" max="3585" width="18.5703125" style="54" customWidth="1"/>
    <col min="3586" max="3593" width="10.7109375" style="54" customWidth="1"/>
    <col min="3594" max="3597" width="9.5703125" style="54" customWidth="1"/>
    <col min="3598" max="3839" width="11.42578125" style="54"/>
    <col min="3840" max="3840" width="6.7109375" style="54" bestFit="1" customWidth="1"/>
    <col min="3841" max="3841" width="18.5703125" style="54" customWidth="1"/>
    <col min="3842" max="3849" width="10.7109375" style="54" customWidth="1"/>
    <col min="3850" max="3853" width="9.5703125" style="54" customWidth="1"/>
    <col min="3854" max="4095" width="11.42578125" style="54"/>
    <col min="4096" max="4096" width="6.7109375" style="54" bestFit="1" customWidth="1"/>
    <col min="4097" max="4097" width="18.5703125" style="54" customWidth="1"/>
    <col min="4098" max="4105" width="10.7109375" style="54" customWidth="1"/>
    <col min="4106" max="4109" width="9.5703125" style="54" customWidth="1"/>
    <col min="4110" max="4351" width="11.42578125" style="54"/>
    <col min="4352" max="4352" width="6.7109375" style="54" bestFit="1" customWidth="1"/>
    <col min="4353" max="4353" width="18.5703125" style="54" customWidth="1"/>
    <col min="4354" max="4361" width="10.7109375" style="54" customWidth="1"/>
    <col min="4362" max="4365" width="9.5703125" style="54" customWidth="1"/>
    <col min="4366" max="4607" width="11.42578125" style="54"/>
    <col min="4608" max="4608" width="6.7109375" style="54" bestFit="1" customWidth="1"/>
    <col min="4609" max="4609" width="18.5703125" style="54" customWidth="1"/>
    <col min="4610" max="4617" width="10.7109375" style="54" customWidth="1"/>
    <col min="4618" max="4621" width="9.5703125" style="54" customWidth="1"/>
    <col min="4622" max="4863" width="11.42578125" style="54"/>
    <col min="4864" max="4864" width="6.7109375" style="54" bestFit="1" customWidth="1"/>
    <col min="4865" max="4865" width="18.5703125" style="54" customWidth="1"/>
    <col min="4866" max="4873" width="10.7109375" style="54" customWidth="1"/>
    <col min="4874" max="4877" width="9.5703125" style="54" customWidth="1"/>
    <col min="4878" max="5119" width="11.42578125" style="54"/>
    <col min="5120" max="5120" width="6.7109375" style="54" bestFit="1" customWidth="1"/>
    <col min="5121" max="5121" width="18.5703125" style="54" customWidth="1"/>
    <col min="5122" max="5129" width="10.7109375" style="54" customWidth="1"/>
    <col min="5130" max="5133" width="9.5703125" style="54" customWidth="1"/>
    <col min="5134" max="5375" width="11.42578125" style="54"/>
    <col min="5376" max="5376" width="6.7109375" style="54" bestFit="1" customWidth="1"/>
    <col min="5377" max="5377" width="18.5703125" style="54" customWidth="1"/>
    <col min="5378" max="5385" width="10.7109375" style="54" customWidth="1"/>
    <col min="5386" max="5389" width="9.5703125" style="54" customWidth="1"/>
    <col min="5390" max="5631" width="11.42578125" style="54"/>
    <col min="5632" max="5632" width="6.7109375" style="54" bestFit="1" customWidth="1"/>
    <col min="5633" max="5633" width="18.5703125" style="54" customWidth="1"/>
    <col min="5634" max="5641" width="10.7109375" style="54" customWidth="1"/>
    <col min="5642" max="5645" width="9.5703125" style="54" customWidth="1"/>
    <col min="5646" max="5887" width="11.42578125" style="54"/>
    <col min="5888" max="5888" width="6.7109375" style="54" bestFit="1" customWidth="1"/>
    <col min="5889" max="5889" width="18.5703125" style="54" customWidth="1"/>
    <col min="5890" max="5897" width="10.7109375" style="54" customWidth="1"/>
    <col min="5898" max="5901" width="9.5703125" style="54" customWidth="1"/>
    <col min="5902" max="6143" width="11.42578125" style="54"/>
    <col min="6144" max="6144" width="6.7109375" style="54" bestFit="1" customWidth="1"/>
    <col min="6145" max="6145" width="18.5703125" style="54" customWidth="1"/>
    <col min="6146" max="6153" width="10.7109375" style="54" customWidth="1"/>
    <col min="6154" max="6157" width="9.5703125" style="54" customWidth="1"/>
    <col min="6158" max="6399" width="11.42578125" style="54"/>
    <col min="6400" max="6400" width="6.7109375" style="54" bestFit="1" customWidth="1"/>
    <col min="6401" max="6401" width="18.5703125" style="54" customWidth="1"/>
    <col min="6402" max="6409" width="10.7109375" style="54" customWidth="1"/>
    <col min="6410" max="6413" width="9.5703125" style="54" customWidth="1"/>
    <col min="6414" max="6655" width="11.42578125" style="54"/>
    <col min="6656" max="6656" width="6.7109375" style="54" bestFit="1" customWidth="1"/>
    <col min="6657" max="6657" width="18.5703125" style="54" customWidth="1"/>
    <col min="6658" max="6665" width="10.7109375" style="54" customWidth="1"/>
    <col min="6666" max="6669" width="9.5703125" style="54" customWidth="1"/>
    <col min="6670" max="6911" width="11.42578125" style="54"/>
    <col min="6912" max="6912" width="6.7109375" style="54" bestFit="1" customWidth="1"/>
    <col min="6913" max="6913" width="18.5703125" style="54" customWidth="1"/>
    <col min="6914" max="6921" width="10.7109375" style="54" customWidth="1"/>
    <col min="6922" max="6925" width="9.5703125" style="54" customWidth="1"/>
    <col min="6926" max="7167" width="11.42578125" style="54"/>
    <col min="7168" max="7168" width="6.7109375" style="54" bestFit="1" customWidth="1"/>
    <col min="7169" max="7169" width="18.5703125" style="54" customWidth="1"/>
    <col min="7170" max="7177" width="10.7109375" style="54" customWidth="1"/>
    <col min="7178" max="7181" width="9.5703125" style="54" customWidth="1"/>
    <col min="7182" max="7423" width="11.42578125" style="54"/>
    <col min="7424" max="7424" width="6.7109375" style="54" bestFit="1" customWidth="1"/>
    <col min="7425" max="7425" width="18.5703125" style="54" customWidth="1"/>
    <col min="7426" max="7433" width="10.7109375" style="54" customWidth="1"/>
    <col min="7434" max="7437" width="9.5703125" style="54" customWidth="1"/>
    <col min="7438" max="7679" width="11.42578125" style="54"/>
    <col min="7680" max="7680" width="6.7109375" style="54" bestFit="1" customWidth="1"/>
    <col min="7681" max="7681" width="18.5703125" style="54" customWidth="1"/>
    <col min="7682" max="7689" width="10.7109375" style="54" customWidth="1"/>
    <col min="7690" max="7693" width="9.5703125" style="54" customWidth="1"/>
    <col min="7694" max="7935" width="11.42578125" style="54"/>
    <col min="7936" max="7936" width="6.7109375" style="54" bestFit="1" customWidth="1"/>
    <col min="7937" max="7937" width="18.5703125" style="54" customWidth="1"/>
    <col min="7938" max="7945" width="10.7109375" style="54" customWidth="1"/>
    <col min="7946" max="7949" width="9.5703125" style="54" customWidth="1"/>
    <col min="7950" max="8191" width="11.42578125" style="54"/>
    <col min="8192" max="8192" width="6.7109375" style="54" bestFit="1" customWidth="1"/>
    <col min="8193" max="8193" width="18.5703125" style="54" customWidth="1"/>
    <col min="8194" max="8201" width="10.7109375" style="54" customWidth="1"/>
    <col min="8202" max="8205" width="9.5703125" style="54" customWidth="1"/>
    <col min="8206" max="8447" width="11.42578125" style="54"/>
    <col min="8448" max="8448" width="6.7109375" style="54" bestFit="1" customWidth="1"/>
    <col min="8449" max="8449" width="18.5703125" style="54" customWidth="1"/>
    <col min="8450" max="8457" width="10.7109375" style="54" customWidth="1"/>
    <col min="8458" max="8461" width="9.5703125" style="54" customWidth="1"/>
    <col min="8462" max="8703" width="11.42578125" style="54"/>
    <col min="8704" max="8704" width="6.7109375" style="54" bestFit="1" customWidth="1"/>
    <col min="8705" max="8705" width="18.5703125" style="54" customWidth="1"/>
    <col min="8706" max="8713" width="10.7109375" style="54" customWidth="1"/>
    <col min="8714" max="8717" width="9.5703125" style="54" customWidth="1"/>
    <col min="8718" max="8959" width="11.42578125" style="54"/>
    <col min="8960" max="8960" width="6.7109375" style="54" bestFit="1" customWidth="1"/>
    <col min="8961" max="8961" width="18.5703125" style="54" customWidth="1"/>
    <col min="8962" max="8969" width="10.7109375" style="54" customWidth="1"/>
    <col min="8970" max="8973" width="9.5703125" style="54" customWidth="1"/>
    <col min="8974" max="9215" width="11.42578125" style="54"/>
    <col min="9216" max="9216" width="6.7109375" style="54" bestFit="1" customWidth="1"/>
    <col min="9217" max="9217" width="18.5703125" style="54" customWidth="1"/>
    <col min="9218" max="9225" width="10.7109375" style="54" customWidth="1"/>
    <col min="9226" max="9229" width="9.5703125" style="54" customWidth="1"/>
    <col min="9230" max="9471" width="11.42578125" style="54"/>
    <col min="9472" max="9472" width="6.7109375" style="54" bestFit="1" customWidth="1"/>
    <col min="9473" max="9473" width="18.5703125" style="54" customWidth="1"/>
    <col min="9474" max="9481" width="10.7109375" style="54" customWidth="1"/>
    <col min="9482" max="9485" width="9.5703125" style="54" customWidth="1"/>
    <col min="9486" max="9727" width="11.42578125" style="54"/>
    <col min="9728" max="9728" width="6.7109375" style="54" bestFit="1" customWidth="1"/>
    <col min="9729" max="9729" width="18.5703125" style="54" customWidth="1"/>
    <col min="9730" max="9737" width="10.7109375" style="54" customWidth="1"/>
    <col min="9738" max="9741" width="9.5703125" style="54" customWidth="1"/>
    <col min="9742" max="9983" width="11.42578125" style="54"/>
    <col min="9984" max="9984" width="6.7109375" style="54" bestFit="1" customWidth="1"/>
    <col min="9985" max="9985" width="18.5703125" style="54" customWidth="1"/>
    <col min="9986" max="9993" width="10.7109375" style="54" customWidth="1"/>
    <col min="9994" max="9997" width="9.5703125" style="54" customWidth="1"/>
    <col min="9998" max="10239" width="11.42578125" style="54"/>
    <col min="10240" max="10240" width="6.7109375" style="54" bestFit="1" customWidth="1"/>
    <col min="10241" max="10241" width="18.5703125" style="54" customWidth="1"/>
    <col min="10242" max="10249" width="10.7109375" style="54" customWidth="1"/>
    <col min="10250" max="10253" width="9.5703125" style="54" customWidth="1"/>
    <col min="10254" max="10495" width="11.42578125" style="54"/>
    <col min="10496" max="10496" width="6.7109375" style="54" bestFit="1" customWidth="1"/>
    <col min="10497" max="10497" width="18.5703125" style="54" customWidth="1"/>
    <col min="10498" max="10505" width="10.7109375" style="54" customWidth="1"/>
    <col min="10506" max="10509" width="9.5703125" style="54" customWidth="1"/>
    <col min="10510" max="10751" width="11.42578125" style="54"/>
    <col min="10752" max="10752" width="6.7109375" style="54" bestFit="1" customWidth="1"/>
    <col min="10753" max="10753" width="18.5703125" style="54" customWidth="1"/>
    <col min="10754" max="10761" width="10.7109375" style="54" customWidth="1"/>
    <col min="10762" max="10765" width="9.5703125" style="54" customWidth="1"/>
    <col min="10766" max="11007" width="11.42578125" style="54"/>
    <col min="11008" max="11008" width="6.7109375" style="54" bestFit="1" customWidth="1"/>
    <col min="11009" max="11009" width="18.5703125" style="54" customWidth="1"/>
    <col min="11010" max="11017" width="10.7109375" style="54" customWidth="1"/>
    <col min="11018" max="11021" width="9.5703125" style="54" customWidth="1"/>
    <col min="11022" max="11263" width="11.42578125" style="54"/>
    <col min="11264" max="11264" width="6.7109375" style="54" bestFit="1" customWidth="1"/>
    <col min="11265" max="11265" width="18.5703125" style="54" customWidth="1"/>
    <col min="11266" max="11273" width="10.7109375" style="54" customWidth="1"/>
    <col min="11274" max="11277" width="9.5703125" style="54" customWidth="1"/>
    <col min="11278" max="11519" width="11.42578125" style="54"/>
    <col min="11520" max="11520" width="6.7109375" style="54" bestFit="1" customWidth="1"/>
    <col min="11521" max="11521" width="18.5703125" style="54" customWidth="1"/>
    <col min="11522" max="11529" width="10.7109375" style="54" customWidth="1"/>
    <col min="11530" max="11533" width="9.5703125" style="54" customWidth="1"/>
    <col min="11534" max="11775" width="11.42578125" style="54"/>
    <col min="11776" max="11776" width="6.7109375" style="54" bestFit="1" customWidth="1"/>
    <col min="11777" max="11777" width="18.5703125" style="54" customWidth="1"/>
    <col min="11778" max="11785" width="10.7109375" style="54" customWidth="1"/>
    <col min="11786" max="11789" width="9.5703125" style="54" customWidth="1"/>
    <col min="11790" max="12031" width="11.42578125" style="54"/>
    <col min="12032" max="12032" width="6.7109375" style="54" bestFit="1" customWidth="1"/>
    <col min="12033" max="12033" width="18.5703125" style="54" customWidth="1"/>
    <col min="12034" max="12041" width="10.7109375" style="54" customWidth="1"/>
    <col min="12042" max="12045" width="9.5703125" style="54" customWidth="1"/>
    <col min="12046" max="12287" width="11.42578125" style="54"/>
    <col min="12288" max="12288" width="6.7109375" style="54" bestFit="1" customWidth="1"/>
    <col min="12289" max="12289" width="18.5703125" style="54" customWidth="1"/>
    <col min="12290" max="12297" width="10.7109375" style="54" customWidth="1"/>
    <col min="12298" max="12301" width="9.5703125" style="54" customWidth="1"/>
    <col min="12302" max="12543" width="11.42578125" style="54"/>
    <col min="12544" max="12544" width="6.7109375" style="54" bestFit="1" customWidth="1"/>
    <col min="12545" max="12545" width="18.5703125" style="54" customWidth="1"/>
    <col min="12546" max="12553" width="10.7109375" style="54" customWidth="1"/>
    <col min="12554" max="12557" width="9.5703125" style="54" customWidth="1"/>
    <col min="12558" max="12799" width="11.42578125" style="54"/>
    <col min="12800" max="12800" width="6.7109375" style="54" bestFit="1" customWidth="1"/>
    <col min="12801" max="12801" width="18.5703125" style="54" customWidth="1"/>
    <col min="12802" max="12809" width="10.7109375" style="54" customWidth="1"/>
    <col min="12810" max="12813" width="9.5703125" style="54" customWidth="1"/>
    <col min="12814" max="13055" width="11.42578125" style="54"/>
    <col min="13056" max="13056" width="6.7109375" style="54" bestFit="1" customWidth="1"/>
    <col min="13057" max="13057" width="18.5703125" style="54" customWidth="1"/>
    <col min="13058" max="13065" width="10.7109375" style="54" customWidth="1"/>
    <col min="13066" max="13069" width="9.5703125" style="54" customWidth="1"/>
    <col min="13070" max="13311" width="11.42578125" style="54"/>
    <col min="13312" max="13312" width="6.7109375" style="54" bestFit="1" customWidth="1"/>
    <col min="13313" max="13313" width="18.5703125" style="54" customWidth="1"/>
    <col min="13314" max="13321" width="10.7109375" style="54" customWidth="1"/>
    <col min="13322" max="13325" width="9.5703125" style="54" customWidth="1"/>
    <col min="13326" max="13567" width="11.42578125" style="54"/>
    <col min="13568" max="13568" width="6.7109375" style="54" bestFit="1" customWidth="1"/>
    <col min="13569" max="13569" width="18.5703125" style="54" customWidth="1"/>
    <col min="13570" max="13577" width="10.7109375" style="54" customWidth="1"/>
    <col min="13578" max="13581" width="9.5703125" style="54" customWidth="1"/>
    <col min="13582" max="13823" width="11.42578125" style="54"/>
    <col min="13824" max="13824" width="6.7109375" style="54" bestFit="1" customWidth="1"/>
    <col min="13825" max="13825" width="18.5703125" style="54" customWidth="1"/>
    <col min="13826" max="13833" width="10.7109375" style="54" customWidth="1"/>
    <col min="13834" max="13837" width="9.5703125" style="54" customWidth="1"/>
    <col min="13838" max="14079" width="11.42578125" style="54"/>
    <col min="14080" max="14080" width="6.7109375" style="54" bestFit="1" customWidth="1"/>
    <col min="14081" max="14081" width="18.5703125" style="54" customWidth="1"/>
    <col min="14082" max="14089" width="10.7109375" style="54" customWidth="1"/>
    <col min="14090" max="14093" width="9.5703125" style="54" customWidth="1"/>
    <col min="14094" max="14335" width="11.42578125" style="54"/>
    <col min="14336" max="14336" width="6.7109375" style="54" bestFit="1" customWidth="1"/>
    <col min="14337" max="14337" width="18.5703125" style="54" customWidth="1"/>
    <col min="14338" max="14345" width="10.7109375" style="54" customWidth="1"/>
    <col min="14346" max="14349" width="9.5703125" style="54" customWidth="1"/>
    <col min="14350" max="14591" width="11.42578125" style="54"/>
    <col min="14592" max="14592" width="6.7109375" style="54" bestFit="1" customWidth="1"/>
    <col min="14593" max="14593" width="18.5703125" style="54" customWidth="1"/>
    <col min="14594" max="14601" width="10.7109375" style="54" customWidth="1"/>
    <col min="14602" max="14605" width="9.5703125" style="54" customWidth="1"/>
    <col min="14606" max="14847" width="11.42578125" style="54"/>
    <col min="14848" max="14848" width="6.7109375" style="54" bestFit="1" customWidth="1"/>
    <col min="14849" max="14849" width="18.5703125" style="54" customWidth="1"/>
    <col min="14850" max="14857" width="10.7109375" style="54" customWidth="1"/>
    <col min="14858" max="14861" width="9.5703125" style="54" customWidth="1"/>
    <col min="14862" max="15103" width="11.42578125" style="54"/>
    <col min="15104" max="15104" width="6.7109375" style="54" bestFit="1" customWidth="1"/>
    <col min="15105" max="15105" width="18.5703125" style="54" customWidth="1"/>
    <col min="15106" max="15113" width="10.7109375" style="54" customWidth="1"/>
    <col min="15114" max="15117" width="9.5703125" style="54" customWidth="1"/>
    <col min="15118" max="15359" width="11.42578125" style="54"/>
    <col min="15360" max="15360" width="6.7109375" style="54" bestFit="1" customWidth="1"/>
    <col min="15361" max="15361" width="18.5703125" style="54" customWidth="1"/>
    <col min="15362" max="15369" width="10.7109375" style="54" customWidth="1"/>
    <col min="15370" max="15373" width="9.5703125" style="54" customWidth="1"/>
    <col min="15374" max="15615" width="11.42578125" style="54"/>
    <col min="15616" max="15616" width="6.7109375" style="54" bestFit="1" customWidth="1"/>
    <col min="15617" max="15617" width="18.5703125" style="54" customWidth="1"/>
    <col min="15618" max="15625" width="10.7109375" style="54" customWidth="1"/>
    <col min="15626" max="15629" width="9.5703125" style="54" customWidth="1"/>
    <col min="15630" max="15871" width="11.42578125" style="54"/>
    <col min="15872" max="15872" width="6.7109375" style="54" bestFit="1" customWidth="1"/>
    <col min="15873" max="15873" width="18.5703125" style="54" customWidth="1"/>
    <col min="15874" max="15881" width="10.7109375" style="54" customWidth="1"/>
    <col min="15882" max="15885" width="9.5703125" style="54" customWidth="1"/>
    <col min="15886" max="16127" width="11.42578125" style="54"/>
    <col min="16128" max="16128" width="6.7109375" style="54" bestFit="1" customWidth="1"/>
    <col min="16129" max="16129" width="18.5703125" style="54" customWidth="1"/>
    <col min="16130" max="16137" width="10.7109375" style="54" customWidth="1"/>
    <col min="16138" max="16141" width="9.5703125" style="54" customWidth="1"/>
    <col min="16142" max="16384" width="11.42578125" style="54"/>
  </cols>
  <sheetData>
    <row r="1" spans="1:12" s="116" customFormat="1" x14ac:dyDescent="0.25">
      <c r="A1" s="116" t="s">
        <v>87</v>
      </c>
    </row>
    <row r="2" spans="1:12" s="116" customFormat="1" x14ac:dyDescent="0.25"/>
    <row r="3" spans="1:12" x14ac:dyDescent="0.25">
      <c r="A3" s="53" t="s">
        <v>55</v>
      </c>
    </row>
    <row r="4" spans="1:12" x14ac:dyDescent="0.25">
      <c r="A4" s="56" t="s">
        <v>80</v>
      </c>
      <c r="B4" s="57" t="s">
        <v>86</v>
      </c>
      <c r="C4" s="145" t="s">
        <v>10</v>
      </c>
      <c r="D4" s="146"/>
      <c r="E4" s="146" t="s">
        <v>22</v>
      </c>
      <c r="F4" s="146"/>
      <c r="G4" s="147" t="s">
        <v>5</v>
      </c>
      <c r="H4" s="147"/>
      <c r="I4" s="147" t="s">
        <v>6</v>
      </c>
      <c r="J4" s="147"/>
    </row>
    <row r="5" spans="1:12" x14ac:dyDescent="0.25">
      <c r="A5" s="141" t="s">
        <v>81</v>
      </c>
      <c r="B5" s="63"/>
      <c r="C5" s="100" t="s">
        <v>2</v>
      </c>
      <c r="D5" s="65" t="s">
        <v>3</v>
      </c>
      <c r="E5" s="65" t="s">
        <v>2</v>
      </c>
      <c r="F5" s="65" t="s">
        <v>3</v>
      </c>
      <c r="G5" s="65" t="s">
        <v>2</v>
      </c>
      <c r="H5" s="65" t="s">
        <v>3</v>
      </c>
      <c r="I5" s="65" t="s">
        <v>2</v>
      </c>
      <c r="J5" s="65" t="s">
        <v>3</v>
      </c>
    </row>
    <row r="6" spans="1:12" x14ac:dyDescent="0.25">
      <c r="A6" s="101">
        <v>1240</v>
      </c>
      <c r="B6" s="102" t="s">
        <v>56</v>
      </c>
      <c r="C6" s="69">
        <v>148000</v>
      </c>
      <c r="D6" s="70"/>
      <c r="E6" s="69"/>
      <c r="F6" s="70"/>
      <c r="G6" s="69"/>
      <c r="H6" s="70"/>
      <c r="I6" s="69"/>
      <c r="J6" s="70"/>
    </row>
    <row r="7" spans="1:12" x14ac:dyDescent="0.25">
      <c r="A7" s="103">
        <v>1500</v>
      </c>
      <c r="B7" s="104" t="s">
        <v>24</v>
      </c>
      <c r="C7" s="74"/>
      <c r="D7" s="75"/>
      <c r="E7" s="74"/>
      <c r="F7" s="75"/>
      <c r="G7" s="74"/>
      <c r="H7" s="75"/>
      <c r="I7" s="74"/>
      <c r="J7" s="75"/>
    </row>
    <row r="8" spans="1:12" x14ac:dyDescent="0.25">
      <c r="A8" s="103">
        <v>1920</v>
      </c>
      <c r="B8" s="104" t="s">
        <v>14</v>
      </c>
      <c r="C8" s="74">
        <v>206800</v>
      </c>
      <c r="D8" s="75"/>
      <c r="E8" s="74"/>
      <c r="F8" s="75"/>
      <c r="G8" s="74"/>
      <c r="H8" s="75"/>
      <c r="I8" s="74"/>
      <c r="J8" s="75"/>
    </row>
    <row r="9" spans="1:12" x14ac:dyDescent="0.25">
      <c r="A9" s="103">
        <v>2050</v>
      </c>
      <c r="B9" s="104" t="s">
        <v>15</v>
      </c>
      <c r="C9" s="74"/>
      <c r="D9" s="75">
        <v>179700</v>
      </c>
      <c r="E9" s="74"/>
      <c r="F9" s="75"/>
      <c r="G9" s="74"/>
      <c r="H9" s="75"/>
      <c r="I9" s="74"/>
      <c r="J9" s="75"/>
    </row>
    <row r="10" spans="1:12" x14ac:dyDescent="0.25">
      <c r="A10" s="103">
        <v>2220</v>
      </c>
      <c r="B10" s="104" t="s">
        <v>62</v>
      </c>
      <c r="C10" s="74"/>
      <c r="D10" s="75">
        <v>120000</v>
      </c>
      <c r="E10" s="74"/>
      <c r="F10" s="75"/>
      <c r="G10" s="74"/>
      <c r="H10" s="75"/>
      <c r="I10" s="74"/>
      <c r="J10" s="75"/>
    </row>
    <row r="11" spans="1:12" x14ac:dyDescent="0.25">
      <c r="A11" s="103">
        <v>2400</v>
      </c>
      <c r="B11" s="104" t="s">
        <v>25</v>
      </c>
      <c r="C11" s="74"/>
      <c r="D11" s="75"/>
      <c r="E11" s="74"/>
      <c r="F11" s="75"/>
      <c r="G11" s="74"/>
      <c r="H11" s="75"/>
      <c r="I11" s="74"/>
      <c r="J11" s="75"/>
    </row>
    <row r="12" spans="1:12" x14ac:dyDescent="0.25">
      <c r="A12" s="103">
        <v>3000</v>
      </c>
      <c r="B12" s="104" t="s">
        <v>57</v>
      </c>
      <c r="C12" s="74"/>
      <c r="D12" s="75">
        <v>390000</v>
      </c>
      <c r="E12" s="74"/>
      <c r="F12" s="75"/>
      <c r="G12" s="74"/>
      <c r="H12" s="75"/>
      <c r="I12" s="74"/>
      <c r="J12" s="75"/>
    </row>
    <row r="13" spans="1:12" x14ac:dyDescent="0.25">
      <c r="A13" s="103">
        <v>6000</v>
      </c>
      <c r="B13" s="104" t="s">
        <v>61</v>
      </c>
      <c r="C13" s="74"/>
      <c r="D13" s="75"/>
      <c r="E13" s="74"/>
      <c r="F13" s="75"/>
      <c r="G13" s="74"/>
      <c r="H13" s="75"/>
      <c r="I13" s="74"/>
      <c r="J13" s="75"/>
    </row>
    <row r="14" spans="1:12" x14ac:dyDescent="0.25">
      <c r="A14" s="103"/>
      <c r="B14" s="104" t="s">
        <v>58</v>
      </c>
      <c r="C14" s="74">
        <v>320300</v>
      </c>
      <c r="D14" s="75"/>
      <c r="E14" s="74"/>
      <c r="F14" s="75"/>
      <c r="G14" s="74"/>
      <c r="H14" s="75"/>
      <c r="I14" s="74"/>
      <c r="J14" s="75"/>
    </row>
    <row r="15" spans="1:12" x14ac:dyDescent="0.25">
      <c r="A15" s="105">
        <v>8800</v>
      </c>
      <c r="B15" s="106" t="s">
        <v>5</v>
      </c>
      <c r="C15" s="107"/>
      <c r="D15" s="108"/>
      <c r="E15" s="107"/>
      <c r="F15" s="108"/>
      <c r="G15" s="107"/>
      <c r="H15" s="108"/>
      <c r="I15" s="107"/>
      <c r="J15" s="108"/>
    </row>
    <row r="16" spans="1:12" s="81" customFormat="1" ht="20.25" x14ac:dyDescent="0.3">
      <c r="A16" s="109"/>
      <c r="B16" s="99"/>
      <c r="C16" s="79">
        <f>SUM(C6:C15)</f>
        <v>675100</v>
      </c>
      <c r="D16" s="80">
        <f>SUM(D6:D15)</f>
        <v>689700</v>
      </c>
      <c r="E16" s="79">
        <f t="shared" ref="E16:J16" si="0">SUM(E6:E15)</f>
        <v>0</v>
      </c>
      <c r="F16" s="80">
        <f t="shared" si="0"/>
        <v>0</v>
      </c>
      <c r="G16" s="79">
        <f t="shared" si="0"/>
        <v>0</v>
      </c>
      <c r="H16" s="80">
        <f t="shared" si="0"/>
        <v>0</v>
      </c>
      <c r="I16" s="79">
        <f t="shared" si="0"/>
        <v>0</v>
      </c>
      <c r="J16" s="80">
        <f t="shared" si="0"/>
        <v>0</v>
      </c>
      <c r="K16" s="111"/>
      <c r="L16" s="111"/>
    </row>
    <row r="18" spans="1:10" x14ac:dyDescent="0.25">
      <c r="A18" s="53" t="s">
        <v>59</v>
      </c>
      <c r="C18" s="53"/>
      <c r="D18" s="53"/>
      <c r="E18" s="53"/>
      <c r="F18" s="53"/>
      <c r="G18" s="53"/>
      <c r="H18" s="53"/>
    </row>
    <row r="19" spans="1:10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</row>
    <row r="20" spans="1:10" x14ac:dyDescent="0.25">
      <c r="A20" s="53"/>
      <c r="B20" s="96" t="s">
        <v>88</v>
      </c>
      <c r="C20" s="96"/>
      <c r="D20" s="96"/>
      <c r="E20" s="96"/>
      <c r="F20" s="112"/>
      <c r="G20" s="53"/>
      <c r="H20" s="53"/>
      <c r="I20" s="53"/>
      <c r="J20" s="53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110" t="s">
        <v>60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A23" s="53"/>
      <c r="B23" s="97"/>
      <c r="C23" s="97"/>
      <c r="D23" s="97"/>
      <c r="E23" s="97"/>
      <c r="F23" s="97"/>
      <c r="G23" s="97"/>
      <c r="H23" s="97"/>
      <c r="I23" s="97"/>
      <c r="J23" s="97"/>
    </row>
    <row r="24" spans="1:10" s="53" customFormat="1" x14ac:dyDescent="0.25">
      <c r="B24" s="97"/>
      <c r="C24" s="97"/>
      <c r="D24" s="97"/>
      <c r="E24" s="97"/>
      <c r="F24" s="97"/>
      <c r="G24" s="97"/>
      <c r="H24" s="97"/>
      <c r="I24" s="97"/>
      <c r="J24" s="97"/>
    </row>
    <row r="25" spans="1:10" s="53" customFormat="1" x14ac:dyDescent="0.25">
      <c r="B25" s="97"/>
      <c r="C25" s="97"/>
      <c r="D25" s="97"/>
      <c r="E25" s="97"/>
      <c r="F25" s="97"/>
      <c r="G25" s="98"/>
      <c r="H25" s="97"/>
      <c r="I25" s="97"/>
      <c r="J25" s="97"/>
    </row>
    <row r="26" spans="1:10" s="53" customFormat="1" x14ac:dyDescent="0.25">
      <c r="G26" s="95"/>
    </row>
    <row r="27" spans="1:10" s="53" customFormat="1" x14ac:dyDescent="0.25">
      <c r="G27" s="95"/>
    </row>
    <row r="28" spans="1:10" s="53" customFormat="1" x14ac:dyDescent="0.25">
      <c r="G28" s="95"/>
    </row>
    <row r="29" spans="1:10" s="53" customFormat="1" x14ac:dyDescent="0.25">
      <c r="G29" s="95"/>
    </row>
    <row r="30" spans="1:10" s="53" customFormat="1" x14ac:dyDescent="0.25">
      <c r="G30" s="95"/>
    </row>
    <row r="31" spans="1:10" s="53" customFormat="1" x14ac:dyDescent="0.25">
      <c r="G31" s="95"/>
    </row>
    <row r="32" spans="1:10" s="53" customFormat="1" x14ac:dyDescent="0.25">
      <c r="G32" s="95"/>
    </row>
    <row r="33" spans="1:10" s="53" customFormat="1" x14ac:dyDescent="0.25"/>
    <row r="34" spans="1:10" s="53" customFormat="1" x14ac:dyDescent="0.25"/>
    <row r="35" spans="1:10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</row>
    <row r="38" spans="1:10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</row>
    <row r="39" spans="1:10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</row>
    <row r="40" spans="1:10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2" spans="1:10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0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</row>
  </sheetData>
  <mergeCells count="4">
    <mergeCell ref="C4:D4"/>
    <mergeCell ref="E4:F4"/>
    <mergeCell ref="G4:H4"/>
    <mergeCell ref="I4:J4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6.1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showGridLines="0" showZeros="0" workbookViewId="0">
      <selection activeCell="L25" sqref="L25"/>
    </sheetView>
  </sheetViews>
  <sheetFormatPr baseColWidth="10" defaultRowHeight="15" x14ac:dyDescent="0.2"/>
  <cols>
    <col min="1" max="1" width="6.140625" style="1" bestFit="1" customWidth="1"/>
    <col min="2" max="2" width="16.85546875" style="1" bestFit="1" customWidth="1"/>
    <col min="3" max="24" width="9.5703125" style="1" customWidth="1"/>
    <col min="25" max="25" width="9.7109375" style="1" customWidth="1"/>
    <col min="26" max="16384" width="11.42578125" style="1"/>
  </cols>
  <sheetData>
    <row r="1" spans="1:25" s="20" customFormat="1" ht="15.75" x14ac:dyDescent="0.25">
      <c r="A1" s="20" t="s">
        <v>91</v>
      </c>
    </row>
    <row r="3" spans="1:25" s="12" customFormat="1" ht="15.75" x14ac:dyDescent="0.25">
      <c r="A3" s="12" t="s">
        <v>37</v>
      </c>
      <c r="G3" s="148" t="s">
        <v>71</v>
      </c>
      <c r="H3" s="149"/>
      <c r="I3" s="149"/>
      <c r="J3" s="150"/>
      <c r="O3" s="148" t="s">
        <v>72</v>
      </c>
      <c r="P3" s="149"/>
      <c r="Q3" s="149"/>
      <c r="R3" s="150"/>
    </row>
    <row r="4" spans="1:25" ht="15.75" customHeight="1" x14ac:dyDescent="0.25">
      <c r="A4" s="10"/>
      <c r="B4" s="8"/>
      <c r="C4" s="152">
        <v>1220</v>
      </c>
      <c r="D4" s="152"/>
      <c r="E4" s="152">
        <v>1240</v>
      </c>
      <c r="F4" s="152"/>
      <c r="G4" s="152" t="s">
        <v>13</v>
      </c>
      <c r="H4" s="152"/>
      <c r="I4" s="152">
        <v>10002</v>
      </c>
      <c r="J4" s="152"/>
      <c r="K4" s="152">
        <v>1920</v>
      </c>
      <c r="L4" s="152"/>
      <c r="M4" s="153">
        <v>2050</v>
      </c>
      <c r="N4" s="154"/>
      <c r="O4" s="152" t="s">
        <v>64</v>
      </c>
      <c r="P4" s="152"/>
      <c r="Q4" s="153">
        <v>20002</v>
      </c>
      <c r="R4" s="154"/>
      <c r="S4" s="152"/>
      <c r="T4" s="152"/>
      <c r="U4" s="152"/>
      <c r="V4" s="152"/>
      <c r="W4" s="153"/>
      <c r="X4" s="154"/>
      <c r="Y4" s="144" t="s">
        <v>89</v>
      </c>
    </row>
    <row r="5" spans="1:25" ht="15.75" customHeight="1" x14ac:dyDescent="0.25">
      <c r="A5" s="11"/>
      <c r="B5" s="9"/>
      <c r="C5" s="151" t="s">
        <v>11</v>
      </c>
      <c r="D5" s="151"/>
      <c r="E5" s="151" t="s">
        <v>12</v>
      </c>
      <c r="F5" s="151"/>
      <c r="G5" s="151" t="s">
        <v>63</v>
      </c>
      <c r="H5" s="151"/>
      <c r="I5" s="155" t="s">
        <v>69</v>
      </c>
      <c r="J5" s="155"/>
      <c r="K5" s="155" t="s">
        <v>14</v>
      </c>
      <c r="L5" s="155"/>
      <c r="M5" s="155" t="s">
        <v>15</v>
      </c>
      <c r="N5" s="155"/>
      <c r="O5" s="155" t="s">
        <v>16</v>
      </c>
      <c r="P5" s="155"/>
      <c r="Q5" s="156" t="s">
        <v>65</v>
      </c>
      <c r="R5" s="157"/>
      <c r="S5" s="155"/>
      <c r="T5" s="155"/>
      <c r="U5" s="155"/>
      <c r="V5" s="155"/>
      <c r="W5" s="156"/>
      <c r="X5" s="157"/>
      <c r="Y5" s="142"/>
    </row>
    <row r="6" spans="1:25" ht="15.75" x14ac:dyDescent="0.25">
      <c r="A6" s="2" t="s">
        <v>0</v>
      </c>
      <c r="B6" s="7" t="s">
        <v>1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3" t="s">
        <v>2</v>
      </c>
      <c r="N6" s="3" t="s">
        <v>3</v>
      </c>
      <c r="O6" s="3" t="s">
        <v>2</v>
      </c>
      <c r="P6" s="3" t="s">
        <v>3</v>
      </c>
      <c r="Q6" s="3" t="s">
        <v>2</v>
      </c>
      <c r="R6" s="3" t="s">
        <v>3</v>
      </c>
      <c r="S6" s="3" t="s">
        <v>2</v>
      </c>
      <c r="T6" s="3" t="s">
        <v>3</v>
      </c>
      <c r="U6" s="3" t="s">
        <v>2</v>
      </c>
      <c r="V6" s="3" t="s">
        <v>3</v>
      </c>
      <c r="W6" s="3" t="s">
        <v>2</v>
      </c>
      <c r="X6" s="3" t="s">
        <v>3</v>
      </c>
      <c r="Y6" s="143"/>
    </row>
    <row r="7" spans="1:25" ht="15.75" x14ac:dyDescent="0.25">
      <c r="A7" s="30">
        <v>37987</v>
      </c>
      <c r="B7" s="4" t="s">
        <v>7</v>
      </c>
      <c r="C7" s="19">
        <v>65000</v>
      </c>
      <c r="D7" s="25"/>
      <c r="E7" s="19">
        <v>21500</v>
      </c>
      <c r="F7" s="25"/>
      <c r="G7" s="19"/>
      <c r="H7" s="25"/>
      <c r="I7" s="19"/>
      <c r="J7" s="25"/>
      <c r="K7" s="19">
        <v>42500</v>
      </c>
      <c r="L7" s="25"/>
      <c r="M7" s="19"/>
      <c r="N7" s="25">
        <v>129000</v>
      </c>
      <c r="O7" s="19"/>
      <c r="P7" s="25"/>
      <c r="Q7" s="19"/>
      <c r="R7" s="25"/>
      <c r="S7" s="19"/>
      <c r="T7" s="25"/>
      <c r="U7" s="19"/>
      <c r="V7" s="25"/>
      <c r="W7" s="19"/>
      <c r="X7" s="25"/>
      <c r="Y7" s="19">
        <f>C7+E7+G7+I7+K7+M7+O7+Q7+S7+U7+W7-D7-F7-H7-J7-L7-N7-P7-R7-T7-V7-X7</f>
        <v>0</v>
      </c>
    </row>
    <row r="8" spans="1:25" ht="15.75" x14ac:dyDescent="0.25">
      <c r="A8" s="31">
        <v>39817</v>
      </c>
      <c r="B8" s="5"/>
      <c r="C8" s="18"/>
      <c r="D8" s="26"/>
      <c r="E8" s="18"/>
      <c r="F8" s="26"/>
      <c r="G8" s="18"/>
      <c r="H8" s="26"/>
      <c r="I8" s="18"/>
      <c r="J8" s="26"/>
      <c r="K8" s="18"/>
      <c r="L8" s="26"/>
      <c r="M8" s="18"/>
      <c r="N8" s="26"/>
      <c r="O8" s="18"/>
      <c r="P8" s="26"/>
      <c r="Q8" s="18"/>
      <c r="R8" s="26"/>
      <c r="S8" s="18"/>
      <c r="T8" s="26"/>
      <c r="U8" s="18"/>
      <c r="V8" s="26"/>
      <c r="W8" s="18"/>
      <c r="X8" s="26"/>
      <c r="Y8" s="18">
        <f t="shared" ref="Y8:Y18" si="0">C8+E8+G8+I8+K8+M8+O8+Q8+S8+U8+W8-D8-F8-H8-J8-L8-N8-P8-R8-T8-V8-X8</f>
        <v>0</v>
      </c>
    </row>
    <row r="9" spans="1:25" ht="15.75" x14ac:dyDescent="0.25">
      <c r="A9" s="31">
        <v>39820</v>
      </c>
      <c r="B9" s="5"/>
      <c r="C9" s="18"/>
      <c r="D9" s="26"/>
      <c r="E9" s="18"/>
      <c r="F9" s="26"/>
      <c r="G9" s="18"/>
      <c r="H9" s="26"/>
      <c r="I9" s="18"/>
      <c r="J9" s="26"/>
      <c r="K9" s="18"/>
      <c r="L9" s="26"/>
      <c r="M9" s="18"/>
      <c r="N9" s="26"/>
      <c r="O9" s="18"/>
      <c r="P9" s="26"/>
      <c r="Q9" s="18"/>
      <c r="R9" s="26"/>
      <c r="S9" s="18"/>
      <c r="T9" s="26"/>
      <c r="U9" s="18"/>
      <c r="V9" s="26"/>
      <c r="W9" s="18"/>
      <c r="X9" s="26"/>
      <c r="Y9" s="18">
        <f t="shared" si="0"/>
        <v>0</v>
      </c>
    </row>
    <row r="10" spans="1:25" ht="15.75" x14ac:dyDescent="0.25">
      <c r="A10" s="31">
        <v>39823</v>
      </c>
      <c r="B10" s="6"/>
      <c r="C10" s="18"/>
      <c r="D10" s="26"/>
      <c r="E10" s="18"/>
      <c r="F10" s="26"/>
      <c r="G10" s="18"/>
      <c r="H10" s="26"/>
      <c r="I10" s="18"/>
      <c r="J10" s="26"/>
      <c r="K10" s="18"/>
      <c r="L10" s="26"/>
      <c r="M10" s="18"/>
      <c r="N10" s="26"/>
      <c r="O10" s="18"/>
      <c r="P10" s="26"/>
      <c r="Q10" s="18"/>
      <c r="R10" s="26"/>
      <c r="S10" s="18"/>
      <c r="T10" s="26"/>
      <c r="U10" s="18"/>
      <c r="V10" s="26"/>
      <c r="W10" s="18"/>
      <c r="X10" s="26"/>
      <c r="Y10" s="18">
        <f t="shared" si="0"/>
        <v>0</v>
      </c>
    </row>
    <row r="11" spans="1:25" ht="15.75" x14ac:dyDescent="0.25">
      <c r="A11" s="31">
        <v>39828</v>
      </c>
      <c r="B11" s="6"/>
      <c r="C11" s="18"/>
      <c r="D11" s="26"/>
      <c r="E11" s="18"/>
      <c r="F11" s="26"/>
      <c r="G11" s="18"/>
      <c r="H11" s="26"/>
      <c r="I11" s="18"/>
      <c r="J11" s="26"/>
      <c r="K11" s="18"/>
      <c r="L11" s="26"/>
      <c r="M11" s="18"/>
      <c r="N11" s="26"/>
      <c r="O11" s="18"/>
      <c r="P11" s="26"/>
      <c r="Q11" s="18"/>
      <c r="R11" s="26"/>
      <c r="S11" s="18"/>
      <c r="T11" s="26"/>
      <c r="U11" s="18"/>
      <c r="V11" s="26"/>
      <c r="W11" s="18"/>
      <c r="X11" s="26"/>
      <c r="Y11" s="18">
        <f t="shared" si="0"/>
        <v>0</v>
      </c>
    </row>
    <row r="12" spans="1:25" ht="15.75" x14ac:dyDescent="0.25">
      <c r="A12" s="31">
        <v>39832</v>
      </c>
      <c r="B12" s="6"/>
      <c r="C12" s="18"/>
      <c r="D12" s="26"/>
      <c r="E12" s="18"/>
      <c r="F12" s="26"/>
      <c r="G12" s="18"/>
      <c r="H12" s="26"/>
      <c r="I12" s="18"/>
      <c r="J12" s="26"/>
      <c r="K12" s="18"/>
      <c r="L12" s="26"/>
      <c r="M12" s="18"/>
      <c r="N12" s="26"/>
      <c r="O12" s="18"/>
      <c r="P12" s="26"/>
      <c r="Q12" s="18"/>
      <c r="R12" s="26"/>
      <c r="S12" s="18"/>
      <c r="T12" s="26"/>
      <c r="U12" s="18"/>
      <c r="V12" s="26"/>
      <c r="W12" s="18"/>
      <c r="X12" s="26"/>
      <c r="Y12" s="18">
        <f t="shared" si="0"/>
        <v>0</v>
      </c>
    </row>
    <row r="13" spans="1:25" ht="15.75" x14ac:dyDescent="0.25">
      <c r="A13" s="31">
        <v>39833</v>
      </c>
      <c r="B13" s="6"/>
      <c r="C13" s="18"/>
      <c r="D13" s="26"/>
      <c r="E13" s="18"/>
      <c r="F13" s="26"/>
      <c r="G13" s="18"/>
      <c r="H13" s="26"/>
      <c r="I13" s="18"/>
      <c r="J13" s="26"/>
      <c r="K13" s="18"/>
      <c r="L13" s="26"/>
      <c r="M13" s="18"/>
      <c r="N13" s="26"/>
      <c r="O13" s="18"/>
      <c r="P13" s="26"/>
      <c r="Q13" s="18"/>
      <c r="R13" s="26"/>
      <c r="S13" s="18"/>
      <c r="T13" s="26"/>
      <c r="U13" s="18"/>
      <c r="V13" s="26"/>
      <c r="W13" s="18"/>
      <c r="X13" s="26"/>
      <c r="Y13" s="18">
        <f t="shared" si="0"/>
        <v>0</v>
      </c>
    </row>
    <row r="14" spans="1:25" ht="15.75" x14ac:dyDescent="0.25">
      <c r="A14" s="31" t="s">
        <v>20</v>
      </c>
      <c r="B14" s="6"/>
      <c r="C14" s="18"/>
      <c r="D14" s="26"/>
      <c r="E14" s="18"/>
      <c r="F14" s="26"/>
      <c r="G14" s="18"/>
      <c r="H14" s="26"/>
      <c r="I14" s="18"/>
      <c r="J14" s="26"/>
      <c r="K14" s="18"/>
      <c r="L14" s="26"/>
      <c r="M14" s="18"/>
      <c r="N14" s="26"/>
      <c r="O14" s="18"/>
      <c r="P14" s="26"/>
      <c r="Q14" s="18"/>
      <c r="R14" s="26"/>
      <c r="S14" s="18"/>
      <c r="T14" s="26"/>
      <c r="U14" s="18"/>
      <c r="V14" s="26"/>
      <c r="W14" s="18"/>
      <c r="X14" s="26"/>
      <c r="Y14" s="18">
        <f t="shared" si="0"/>
        <v>0</v>
      </c>
    </row>
    <row r="15" spans="1:25" ht="15.75" x14ac:dyDescent="0.25">
      <c r="A15" s="31">
        <v>43487</v>
      </c>
      <c r="B15" s="6"/>
      <c r="C15" s="18"/>
      <c r="D15" s="26"/>
      <c r="E15" s="18"/>
      <c r="F15" s="26"/>
      <c r="G15" s="18"/>
      <c r="H15" s="26"/>
      <c r="I15" s="18"/>
      <c r="J15" s="26"/>
      <c r="K15" s="18"/>
      <c r="L15" s="26"/>
      <c r="M15" s="18"/>
      <c r="N15" s="26"/>
      <c r="O15" s="18"/>
      <c r="P15" s="26"/>
      <c r="Q15" s="18"/>
      <c r="R15" s="26"/>
      <c r="S15" s="18"/>
      <c r="T15" s="26"/>
      <c r="U15" s="18"/>
      <c r="V15" s="26"/>
      <c r="W15" s="18"/>
      <c r="X15" s="26"/>
      <c r="Y15" s="18">
        <f t="shared" si="0"/>
        <v>0</v>
      </c>
    </row>
    <row r="16" spans="1:25" ht="15.75" x14ac:dyDescent="0.25">
      <c r="A16" s="31" t="s">
        <v>21</v>
      </c>
      <c r="B16" s="6"/>
      <c r="C16" s="18"/>
      <c r="D16" s="26"/>
      <c r="E16" s="18"/>
      <c r="F16" s="26"/>
      <c r="G16" s="18"/>
      <c r="H16" s="26"/>
      <c r="I16" s="18"/>
      <c r="J16" s="26"/>
      <c r="K16" s="18"/>
      <c r="L16" s="26"/>
      <c r="M16" s="18"/>
      <c r="N16" s="26"/>
      <c r="O16" s="18"/>
      <c r="P16" s="26"/>
      <c r="Q16" s="18"/>
      <c r="R16" s="26"/>
      <c r="S16" s="18"/>
      <c r="T16" s="26"/>
      <c r="U16" s="18"/>
      <c r="V16" s="26"/>
      <c r="W16" s="18"/>
      <c r="X16" s="26"/>
      <c r="Y16" s="18">
        <f t="shared" si="0"/>
        <v>0</v>
      </c>
    </row>
    <row r="17" spans="1:25" ht="15.75" x14ac:dyDescent="0.25">
      <c r="A17" s="31">
        <v>39844</v>
      </c>
      <c r="B17" s="6"/>
      <c r="C17" s="18"/>
      <c r="D17" s="26"/>
      <c r="E17" s="18"/>
      <c r="F17" s="26"/>
      <c r="G17" s="18"/>
      <c r="H17" s="26"/>
      <c r="I17" s="18"/>
      <c r="J17" s="26"/>
      <c r="K17" s="18"/>
      <c r="L17" s="26"/>
      <c r="M17" s="18"/>
      <c r="N17" s="26"/>
      <c r="O17" s="18"/>
      <c r="P17" s="26"/>
      <c r="Q17" s="18"/>
      <c r="R17" s="26"/>
      <c r="S17" s="18"/>
      <c r="T17" s="26"/>
      <c r="U17" s="18"/>
      <c r="V17" s="26"/>
      <c r="W17" s="18"/>
      <c r="X17" s="26"/>
      <c r="Y17" s="27">
        <f t="shared" si="0"/>
        <v>0</v>
      </c>
    </row>
    <row r="18" spans="1:25" s="29" customFormat="1" ht="20.25" x14ac:dyDescent="0.3">
      <c r="A18" s="50"/>
      <c r="B18" s="51" t="s">
        <v>4</v>
      </c>
      <c r="C18" s="48">
        <f t="shared" ref="C18:X18" si="1">SUM(C7:C17)</f>
        <v>65000</v>
      </c>
      <c r="D18" s="49">
        <f t="shared" si="1"/>
        <v>0</v>
      </c>
      <c r="E18" s="48">
        <f t="shared" si="1"/>
        <v>21500</v>
      </c>
      <c r="F18" s="49">
        <f t="shared" si="1"/>
        <v>0</v>
      </c>
      <c r="G18" s="48">
        <f t="shared" si="1"/>
        <v>0</v>
      </c>
      <c r="H18" s="49">
        <f t="shared" si="1"/>
        <v>0</v>
      </c>
      <c r="I18" s="48">
        <f t="shared" si="1"/>
        <v>0</v>
      </c>
      <c r="J18" s="49">
        <f t="shared" si="1"/>
        <v>0</v>
      </c>
      <c r="K18" s="48">
        <f t="shared" si="1"/>
        <v>42500</v>
      </c>
      <c r="L18" s="49">
        <f t="shared" si="1"/>
        <v>0</v>
      </c>
      <c r="M18" s="48">
        <f t="shared" si="1"/>
        <v>0</v>
      </c>
      <c r="N18" s="49">
        <f t="shared" si="1"/>
        <v>129000</v>
      </c>
      <c r="O18" s="48">
        <f t="shared" si="1"/>
        <v>0</v>
      </c>
      <c r="P18" s="49">
        <f t="shared" si="1"/>
        <v>0</v>
      </c>
      <c r="Q18" s="48">
        <f t="shared" si="1"/>
        <v>0</v>
      </c>
      <c r="R18" s="49">
        <f t="shared" si="1"/>
        <v>0</v>
      </c>
      <c r="S18" s="48">
        <f t="shared" si="1"/>
        <v>0</v>
      </c>
      <c r="T18" s="49">
        <f t="shared" si="1"/>
        <v>0</v>
      </c>
      <c r="U18" s="48">
        <f t="shared" si="1"/>
        <v>0</v>
      </c>
      <c r="V18" s="49">
        <f t="shared" si="1"/>
        <v>0</v>
      </c>
      <c r="W18" s="48">
        <f t="shared" si="1"/>
        <v>0</v>
      </c>
      <c r="X18" s="49">
        <f t="shared" si="1"/>
        <v>0</v>
      </c>
      <c r="Y18" s="48">
        <f t="shared" si="0"/>
        <v>0</v>
      </c>
    </row>
    <row r="20" spans="1:25" s="12" customFormat="1" ht="15.75" x14ac:dyDescent="0.25">
      <c r="E20" s="32"/>
      <c r="F20" s="22" t="s">
        <v>38</v>
      </c>
    </row>
    <row r="21" spans="1:25" s="12" customFormat="1" ht="15.75" x14ac:dyDescent="0.25">
      <c r="E21" s="32"/>
      <c r="F21" s="15" t="s">
        <v>8</v>
      </c>
      <c r="K21" s="163" t="s">
        <v>92</v>
      </c>
    </row>
    <row r="22" spans="1:25" s="12" customFormat="1" ht="15.75" x14ac:dyDescent="0.25">
      <c r="C22" s="12" t="s">
        <v>68</v>
      </c>
      <c r="E22" s="32"/>
      <c r="F22" s="13" t="s">
        <v>79</v>
      </c>
      <c r="G22" s="13"/>
      <c r="H22" s="13"/>
      <c r="J22" s="16">
        <f>G18-H18</f>
        <v>0</v>
      </c>
      <c r="K22" s="163" t="s">
        <v>93</v>
      </c>
    </row>
    <row r="23" spans="1:25" s="12" customFormat="1" ht="15.75" x14ac:dyDescent="0.25">
      <c r="E23" s="32"/>
      <c r="F23" s="14" t="s">
        <v>70</v>
      </c>
      <c r="G23" s="14"/>
      <c r="H23" s="14"/>
      <c r="I23" s="14"/>
      <c r="J23" s="33">
        <f>I18-J18</f>
        <v>0</v>
      </c>
    </row>
    <row r="24" spans="1:25" s="34" customFormat="1" ht="20.25" x14ac:dyDescent="0.3">
      <c r="A24" s="12"/>
      <c r="B24" s="12"/>
      <c r="C24" s="12"/>
      <c r="D24" s="12"/>
      <c r="E24" s="12"/>
      <c r="F24" s="12"/>
      <c r="G24" s="12"/>
      <c r="H24" s="12"/>
      <c r="J24" s="23">
        <f>SUM(J22:J23)</f>
        <v>0</v>
      </c>
      <c r="K24" s="12"/>
      <c r="L24" s="12"/>
      <c r="M24" s="12"/>
      <c r="N24" s="12"/>
      <c r="S24" s="12"/>
      <c r="T24" s="12"/>
      <c r="U24" s="12"/>
      <c r="V24" s="12"/>
      <c r="W24" s="12"/>
      <c r="X24" s="12"/>
    </row>
    <row r="25" spans="1:25" ht="15.75" x14ac:dyDescent="0.25">
      <c r="F25" s="15" t="s">
        <v>9</v>
      </c>
      <c r="G25" s="12"/>
      <c r="H25" s="12"/>
      <c r="J25" s="12"/>
    </row>
    <row r="26" spans="1:25" ht="15.75" x14ac:dyDescent="0.25">
      <c r="F26" s="13" t="s">
        <v>67</v>
      </c>
      <c r="G26" s="13"/>
      <c r="H26" s="13"/>
      <c r="J26" s="16"/>
    </row>
    <row r="27" spans="1:25" ht="15.75" x14ac:dyDescent="0.25">
      <c r="F27" s="14" t="s">
        <v>66</v>
      </c>
      <c r="G27" s="14"/>
      <c r="H27" s="14"/>
      <c r="I27" s="162"/>
      <c r="J27" s="17"/>
    </row>
    <row r="28" spans="1:25" s="34" customFormat="1" ht="20.25" x14ac:dyDescent="0.3">
      <c r="A28" s="12"/>
      <c r="B28" s="12"/>
      <c r="C28" s="12"/>
      <c r="D28" s="12"/>
      <c r="E28" s="12"/>
      <c r="F28" s="12"/>
      <c r="G28" s="12"/>
      <c r="H28" s="12"/>
      <c r="J28" s="23">
        <f>SUM(J26:J27)</f>
        <v>0</v>
      </c>
      <c r="K28" s="12"/>
      <c r="L28" s="12"/>
      <c r="M28" s="12"/>
      <c r="N28" s="12"/>
    </row>
    <row r="30" spans="1:25" ht="15.75" x14ac:dyDescent="0.25">
      <c r="A30" s="12" t="s">
        <v>39</v>
      </c>
      <c r="B30" s="12" t="s">
        <v>33</v>
      </c>
    </row>
    <row r="31" spans="1:25" ht="15.75" x14ac:dyDescent="0.25">
      <c r="A31" s="118" t="s">
        <v>80</v>
      </c>
      <c r="B31" s="35"/>
      <c r="C31" s="158" t="s">
        <v>10</v>
      </c>
      <c r="D31" s="158"/>
      <c r="E31" s="158" t="s">
        <v>22</v>
      </c>
      <c r="F31" s="158"/>
      <c r="G31" s="159" t="s">
        <v>5</v>
      </c>
      <c r="H31" s="159"/>
      <c r="I31" s="159" t="s">
        <v>6</v>
      </c>
      <c r="J31" s="159"/>
    </row>
    <row r="32" spans="1:25" ht="15.75" x14ac:dyDescent="0.25">
      <c r="A32" s="119" t="s">
        <v>81</v>
      </c>
      <c r="B32" s="36" t="s">
        <v>23</v>
      </c>
      <c r="C32" s="3" t="s">
        <v>2</v>
      </c>
      <c r="D32" s="3" t="s">
        <v>3</v>
      </c>
      <c r="E32" s="3" t="s">
        <v>2</v>
      </c>
      <c r="F32" s="3" t="s">
        <v>3</v>
      </c>
      <c r="G32" s="3" t="s">
        <v>2</v>
      </c>
      <c r="H32" s="3" t="s">
        <v>3</v>
      </c>
      <c r="I32" s="3" t="s">
        <v>2</v>
      </c>
      <c r="J32" s="3" t="s">
        <v>3</v>
      </c>
    </row>
    <row r="33" spans="1:17" ht="15.75" x14ac:dyDescent="0.25">
      <c r="A33" s="37">
        <v>1220</v>
      </c>
      <c r="B33" s="38" t="s">
        <v>11</v>
      </c>
      <c r="C33" s="19">
        <f>C18</f>
        <v>65000</v>
      </c>
      <c r="D33" s="25"/>
      <c r="E33" s="19"/>
      <c r="F33" s="25"/>
      <c r="G33" s="19"/>
      <c r="H33" s="25"/>
      <c r="I33" s="19"/>
      <c r="J33" s="25"/>
    </row>
    <row r="34" spans="1:17" ht="15.75" x14ac:dyDescent="0.25">
      <c r="A34" s="39">
        <v>1240</v>
      </c>
      <c r="B34" s="40" t="s">
        <v>12</v>
      </c>
      <c r="C34" s="18">
        <f>E18</f>
        <v>21500</v>
      </c>
      <c r="D34" s="26"/>
      <c r="E34" s="18"/>
      <c r="F34" s="26"/>
      <c r="G34" s="18"/>
      <c r="H34" s="26"/>
      <c r="I34" s="18"/>
      <c r="J34" s="26"/>
    </row>
    <row r="35" spans="1:17" ht="15.75" x14ac:dyDescent="0.25">
      <c r="A35" s="39">
        <v>1500</v>
      </c>
      <c r="B35" s="40" t="s">
        <v>24</v>
      </c>
      <c r="C35" s="18">
        <f>J24</f>
        <v>0</v>
      </c>
      <c r="D35" s="26"/>
      <c r="E35" s="18"/>
      <c r="F35" s="26"/>
      <c r="G35" s="18"/>
      <c r="H35" s="26"/>
      <c r="I35" s="18"/>
      <c r="J35" s="26"/>
    </row>
    <row r="36" spans="1:17" ht="15.75" x14ac:dyDescent="0.25">
      <c r="A36" s="39">
        <v>1920</v>
      </c>
      <c r="B36" s="40" t="s">
        <v>14</v>
      </c>
      <c r="C36" s="18">
        <f>K18-L18</f>
        <v>42500</v>
      </c>
      <c r="D36" s="26"/>
      <c r="E36" s="18"/>
      <c r="F36" s="26"/>
      <c r="G36" s="18"/>
      <c r="H36" s="26"/>
      <c r="I36" s="18"/>
      <c r="J36" s="26"/>
    </row>
    <row r="37" spans="1:17" ht="15.75" x14ac:dyDescent="0.25">
      <c r="A37" s="39">
        <v>2050</v>
      </c>
      <c r="B37" s="40" t="s">
        <v>15</v>
      </c>
      <c r="C37" s="18"/>
      <c r="D37" s="26">
        <f>N18</f>
        <v>129000</v>
      </c>
      <c r="E37" s="18"/>
      <c r="F37" s="26">
        <f>E42</f>
        <v>0</v>
      </c>
      <c r="G37" s="18"/>
      <c r="H37" s="26"/>
      <c r="I37" s="18"/>
      <c r="J37" s="26"/>
    </row>
    <row r="38" spans="1:17" ht="15.75" x14ac:dyDescent="0.25">
      <c r="A38" s="39">
        <v>2400</v>
      </c>
      <c r="B38" s="40" t="s">
        <v>25</v>
      </c>
      <c r="C38" s="18"/>
      <c r="D38" s="26">
        <f>J28</f>
        <v>0</v>
      </c>
      <c r="E38" s="18"/>
      <c r="F38" s="26"/>
      <c r="G38" s="18"/>
      <c r="H38" s="26"/>
      <c r="I38" s="18"/>
      <c r="J38" s="26">
        <f>D38-E38+F38</f>
        <v>0</v>
      </c>
    </row>
    <row r="39" spans="1:17" ht="15.75" x14ac:dyDescent="0.25">
      <c r="A39" s="39"/>
      <c r="B39" s="40"/>
      <c r="C39" s="18"/>
      <c r="D39" s="26"/>
      <c r="E39" s="18"/>
      <c r="F39" s="26"/>
      <c r="G39" s="18"/>
      <c r="H39" s="26">
        <f>D39</f>
        <v>0</v>
      </c>
      <c r="I39" s="18"/>
      <c r="J39" s="26"/>
    </row>
    <row r="40" spans="1:17" ht="15.75" x14ac:dyDescent="0.25">
      <c r="A40" s="39"/>
      <c r="B40" s="40"/>
      <c r="C40" s="18"/>
      <c r="D40" s="26"/>
      <c r="E40" s="18"/>
      <c r="F40" s="26"/>
      <c r="G40" s="18">
        <f>C40+E40-F40</f>
        <v>0</v>
      </c>
      <c r="H40" s="26"/>
      <c r="I40" s="18"/>
      <c r="J40" s="26"/>
    </row>
    <row r="41" spans="1:17" ht="15.75" x14ac:dyDescent="0.25">
      <c r="A41" s="39"/>
      <c r="B41" s="40"/>
      <c r="C41" s="18"/>
      <c r="D41" s="26"/>
      <c r="E41" s="18"/>
      <c r="F41" s="26"/>
      <c r="G41" s="18">
        <f>C41+E41-F41</f>
        <v>0</v>
      </c>
      <c r="H41" s="26"/>
      <c r="I41" s="18"/>
      <c r="J41" s="26"/>
    </row>
    <row r="42" spans="1:17" ht="15.75" x14ac:dyDescent="0.25">
      <c r="A42" s="41">
        <v>8800</v>
      </c>
      <c r="B42" s="42" t="s">
        <v>5</v>
      </c>
      <c r="C42" s="27"/>
      <c r="D42" s="28"/>
      <c r="E42" s="27">
        <f>H39-G40-G41</f>
        <v>0</v>
      </c>
      <c r="F42" s="28"/>
      <c r="G42" s="27">
        <f>E42</f>
        <v>0</v>
      </c>
      <c r="H42" s="28"/>
      <c r="I42" s="27"/>
      <c r="J42" s="28"/>
    </row>
    <row r="43" spans="1:17" s="29" customFormat="1" ht="20.25" x14ac:dyDescent="0.3">
      <c r="A43" s="46"/>
      <c r="B43" s="47"/>
      <c r="C43" s="48">
        <f t="shared" ref="C43:J43" si="2">SUM(C33:C42)</f>
        <v>129000</v>
      </c>
      <c r="D43" s="49">
        <f t="shared" si="2"/>
        <v>129000</v>
      </c>
      <c r="E43" s="48">
        <f t="shared" si="2"/>
        <v>0</v>
      </c>
      <c r="F43" s="49">
        <f t="shared" si="2"/>
        <v>0</v>
      </c>
      <c r="G43" s="48">
        <f t="shared" si="2"/>
        <v>0</v>
      </c>
      <c r="H43" s="49">
        <f t="shared" si="2"/>
        <v>0</v>
      </c>
      <c r="I43" s="48">
        <f t="shared" si="2"/>
        <v>0</v>
      </c>
      <c r="J43" s="49">
        <f t="shared" si="2"/>
        <v>0</v>
      </c>
      <c r="K43" s="1"/>
      <c r="L43" s="1"/>
      <c r="M43" s="1"/>
      <c r="N43" s="1"/>
      <c r="O43" s="1"/>
      <c r="P43" s="1"/>
      <c r="Q43" s="1"/>
    </row>
    <row r="45" spans="1:17" ht="15.75" x14ac:dyDescent="0.25">
      <c r="B45" s="43" t="s">
        <v>26</v>
      </c>
      <c r="F45" s="20" t="s">
        <v>34</v>
      </c>
      <c r="I45" s="22"/>
    </row>
    <row r="46" spans="1:17" ht="15.75" x14ac:dyDescent="0.25">
      <c r="B46" s="44" t="s">
        <v>27</v>
      </c>
      <c r="F46" s="21" t="s">
        <v>35</v>
      </c>
      <c r="I46" s="22"/>
    </row>
    <row r="47" spans="1:17" ht="15.75" x14ac:dyDescent="0.25">
      <c r="B47" s="45" t="s">
        <v>17</v>
      </c>
      <c r="C47" s="24"/>
      <c r="F47" s="12" t="s">
        <v>11</v>
      </c>
      <c r="I47" s="22">
        <f>I33</f>
        <v>0</v>
      </c>
    </row>
    <row r="48" spans="1:17" ht="15.75" x14ac:dyDescent="0.25">
      <c r="B48" s="45"/>
      <c r="C48" s="22"/>
      <c r="F48" s="12" t="s">
        <v>12</v>
      </c>
      <c r="I48" s="52"/>
    </row>
    <row r="49" spans="2:9" ht="15.75" x14ac:dyDescent="0.25">
      <c r="B49" s="44" t="s">
        <v>28</v>
      </c>
      <c r="C49" s="22"/>
      <c r="F49" s="12" t="s">
        <v>24</v>
      </c>
      <c r="I49" s="52"/>
    </row>
    <row r="50" spans="2:9" ht="15.75" x14ac:dyDescent="0.25">
      <c r="B50" s="45" t="s">
        <v>29</v>
      </c>
      <c r="C50" s="16"/>
      <c r="F50" s="12" t="s">
        <v>14</v>
      </c>
      <c r="I50" s="22"/>
    </row>
    <row r="51" spans="2:9" ht="15.75" x14ac:dyDescent="0.25">
      <c r="B51" s="45" t="s">
        <v>19</v>
      </c>
      <c r="C51" s="16"/>
      <c r="F51" s="12" t="s">
        <v>31</v>
      </c>
      <c r="I51" s="23">
        <f>SUM(I47:I50)</f>
        <v>0</v>
      </c>
    </row>
    <row r="52" spans="2:9" ht="15.75" x14ac:dyDescent="0.25">
      <c r="B52" s="45" t="s">
        <v>30</v>
      </c>
      <c r="C52" s="23">
        <f>SUM(C50:C51)</f>
        <v>0</v>
      </c>
      <c r="I52" s="22"/>
    </row>
    <row r="53" spans="2:9" ht="15.75" x14ac:dyDescent="0.25">
      <c r="B53" s="45"/>
      <c r="C53" s="22"/>
      <c r="F53" s="21" t="s">
        <v>36</v>
      </c>
      <c r="I53" s="22">
        <f>SUM(I52)</f>
        <v>0</v>
      </c>
    </row>
    <row r="54" spans="2:9" ht="15.75" x14ac:dyDescent="0.25">
      <c r="B54" s="12" t="s">
        <v>5</v>
      </c>
      <c r="C54" s="24">
        <f>C47-C52</f>
        <v>0</v>
      </c>
      <c r="F54" s="12" t="s">
        <v>15</v>
      </c>
      <c r="G54" s="12"/>
      <c r="H54" s="12"/>
      <c r="I54" s="16"/>
    </row>
    <row r="55" spans="2:9" ht="15.75" x14ac:dyDescent="0.25">
      <c r="B55" s="45"/>
      <c r="C55" s="22"/>
      <c r="E55" s="12"/>
      <c r="F55" s="12" t="s">
        <v>25</v>
      </c>
      <c r="G55" s="12"/>
      <c r="H55" s="12"/>
      <c r="I55" s="22"/>
    </row>
    <row r="56" spans="2:9" ht="15.75" x14ac:dyDescent="0.25">
      <c r="B56" s="45">
        <f>B44</f>
        <v>0</v>
      </c>
      <c r="C56" s="22">
        <f>G44</f>
        <v>0</v>
      </c>
      <c r="F56" s="12" t="s">
        <v>32</v>
      </c>
      <c r="G56" s="12"/>
      <c r="H56" s="12"/>
      <c r="I56" s="23">
        <f>SUM(I54:I55)</f>
        <v>0</v>
      </c>
    </row>
  </sheetData>
  <mergeCells count="28">
    <mergeCell ref="C31:D31"/>
    <mergeCell ref="E31:F31"/>
    <mergeCell ref="G31:H31"/>
    <mergeCell ref="I31:J31"/>
    <mergeCell ref="M5:N5"/>
    <mergeCell ref="I5:J5"/>
    <mergeCell ref="K5:L5"/>
    <mergeCell ref="W4:X4"/>
    <mergeCell ref="S5:T5"/>
    <mergeCell ref="U5:V5"/>
    <mergeCell ref="W5:X5"/>
    <mergeCell ref="O4:P4"/>
    <mergeCell ref="S4:T4"/>
    <mergeCell ref="Q4:R4"/>
    <mergeCell ref="U4:V4"/>
    <mergeCell ref="Q5:R5"/>
    <mergeCell ref="O5:P5"/>
    <mergeCell ref="G3:J3"/>
    <mergeCell ref="O3:R3"/>
    <mergeCell ref="C5:D5"/>
    <mergeCell ref="E5:F5"/>
    <mergeCell ref="G5:H5"/>
    <mergeCell ref="K4:L4"/>
    <mergeCell ref="M4:N4"/>
    <mergeCell ref="C4:D4"/>
    <mergeCell ref="E4:F4"/>
    <mergeCell ref="G4:H4"/>
    <mergeCell ref="I4:J4"/>
  </mergeCells>
  <phoneticPr fontId="0" type="noConversion"/>
  <pageMargins left="0.19685039370078741" right="0.19685039370078741" top="0.78740157480314965" bottom="0.59055118110236227" header="0.51181102362204722" footer="0.51181102362204722"/>
  <pageSetup paperSize="9" pageOrder="overThenDown" orientation="landscape" horizontalDpi="300" verticalDpi="300" r:id="rId1"/>
  <headerFooter alignWithMargins="0">
    <oddHeader>&amp;COppgave 6.2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showGridLines="0" showZeros="0" tabSelected="1" topLeftCell="A43" zoomScaleNormal="100" workbookViewId="0">
      <selection activeCell="K54" sqref="K54"/>
    </sheetView>
  </sheetViews>
  <sheetFormatPr baseColWidth="10" defaultRowHeight="15.75" x14ac:dyDescent="0.25"/>
  <cols>
    <col min="1" max="1" width="7" style="54" bestFit="1" customWidth="1"/>
    <col min="2" max="2" width="28.28515625" style="54" customWidth="1"/>
    <col min="3" max="3" width="4.7109375" style="54" customWidth="1"/>
    <col min="4" max="5" width="11.85546875" style="54" customWidth="1"/>
    <col min="6" max="6" width="11.42578125" style="54"/>
    <col min="7" max="7" width="11.42578125" style="53"/>
    <col min="8" max="16384" width="11.42578125" style="54"/>
  </cols>
  <sheetData>
    <row r="1" spans="1:7" x14ac:dyDescent="0.25">
      <c r="A1" s="116" t="s">
        <v>90</v>
      </c>
    </row>
    <row r="3" spans="1:7" x14ac:dyDescent="0.25">
      <c r="A3" s="113">
        <v>1</v>
      </c>
      <c r="B3" s="116" t="s">
        <v>40</v>
      </c>
    </row>
    <row r="4" spans="1:7" s="53" customFormat="1" x14ac:dyDescent="0.25">
      <c r="B4" s="53" t="s">
        <v>82</v>
      </c>
    </row>
    <row r="5" spans="1:7" s="53" customFormat="1" x14ac:dyDescent="0.25">
      <c r="B5" s="53" t="s">
        <v>41</v>
      </c>
    </row>
    <row r="6" spans="1:7" s="53" customFormat="1" x14ac:dyDescent="0.25">
      <c r="A6" s="113">
        <v>2</v>
      </c>
      <c r="B6" s="116" t="s">
        <v>73</v>
      </c>
    </row>
    <row r="7" spans="1:7" s="53" customFormat="1" x14ac:dyDescent="0.25">
      <c r="B7" s="53" t="s">
        <v>74</v>
      </c>
    </row>
    <row r="8" spans="1:7" s="55" customFormat="1" x14ac:dyDescent="0.25">
      <c r="A8" s="53"/>
      <c r="G8" s="114"/>
    </row>
    <row r="9" spans="1:7" x14ac:dyDescent="0.25">
      <c r="A9" s="53" t="s">
        <v>42</v>
      </c>
      <c r="B9" s="53"/>
      <c r="C9" s="53"/>
      <c r="D9" s="53"/>
      <c r="E9" s="53"/>
      <c r="F9" s="53"/>
    </row>
    <row r="10" spans="1:7" x14ac:dyDescent="0.25">
      <c r="A10" s="53" t="s">
        <v>43</v>
      </c>
      <c r="B10" s="53"/>
      <c r="C10" s="53"/>
      <c r="D10" s="53"/>
      <c r="E10" s="53"/>
      <c r="F10" s="53"/>
    </row>
    <row r="11" spans="1:7" x14ac:dyDescent="0.25">
      <c r="F11" s="113"/>
      <c r="G11" s="95"/>
    </row>
    <row r="12" spans="1:7" x14ac:dyDescent="0.25">
      <c r="A12" s="56" t="s">
        <v>0</v>
      </c>
      <c r="B12" s="57" t="s">
        <v>1</v>
      </c>
      <c r="C12" s="58"/>
      <c r="D12" s="160">
        <v>20025</v>
      </c>
      <c r="E12" s="160"/>
      <c r="F12" s="113"/>
      <c r="G12" s="115"/>
    </row>
    <row r="13" spans="1:7" ht="15.75" customHeight="1" x14ac:dyDescent="0.25">
      <c r="A13" s="59"/>
      <c r="B13" s="60"/>
      <c r="C13" s="61" t="s">
        <v>44</v>
      </c>
      <c r="D13" s="161" t="s">
        <v>45</v>
      </c>
      <c r="E13" s="161"/>
      <c r="F13" s="113"/>
      <c r="G13" s="115"/>
    </row>
    <row r="14" spans="1:7" x14ac:dyDescent="0.25">
      <c r="A14" s="62"/>
      <c r="B14" s="63"/>
      <c r="C14" s="64" t="s">
        <v>46</v>
      </c>
      <c r="D14" s="65" t="s">
        <v>2</v>
      </c>
      <c r="E14" s="65" t="s">
        <v>3</v>
      </c>
      <c r="F14" s="113"/>
      <c r="G14" s="95"/>
    </row>
    <row r="15" spans="1:7" x14ac:dyDescent="0.25">
      <c r="A15" s="66">
        <v>43586</v>
      </c>
      <c r="B15" s="67" t="s">
        <v>47</v>
      </c>
      <c r="C15" s="68"/>
      <c r="D15" s="69"/>
      <c r="E15" s="70">
        <v>25000</v>
      </c>
      <c r="F15" s="113"/>
      <c r="G15" s="95"/>
    </row>
    <row r="16" spans="1:7" x14ac:dyDescent="0.25">
      <c r="A16" s="71" t="s">
        <v>48</v>
      </c>
      <c r="B16" s="72" t="s">
        <v>49</v>
      </c>
      <c r="C16" s="73">
        <v>243</v>
      </c>
      <c r="D16" s="74"/>
      <c r="E16" s="75">
        <v>17510</v>
      </c>
      <c r="F16" s="113"/>
      <c r="G16" s="95"/>
    </row>
    <row r="17" spans="1:7" x14ac:dyDescent="0.25">
      <c r="A17" s="71">
        <v>39948</v>
      </c>
      <c r="B17" s="76" t="s">
        <v>50</v>
      </c>
      <c r="C17" s="73">
        <v>266</v>
      </c>
      <c r="D17" s="74">
        <f>+E15</f>
        <v>25000</v>
      </c>
      <c r="E17" s="75"/>
      <c r="F17" s="113"/>
      <c r="G17" s="95"/>
    </row>
    <row r="18" spans="1:7" x14ac:dyDescent="0.25">
      <c r="A18" s="71">
        <v>39953</v>
      </c>
      <c r="B18" s="72" t="s">
        <v>49</v>
      </c>
      <c r="C18" s="73">
        <v>278</v>
      </c>
      <c r="D18" s="74"/>
      <c r="E18" s="75">
        <v>4820</v>
      </c>
      <c r="F18" s="113"/>
      <c r="G18" s="95"/>
    </row>
    <row r="19" spans="1:7" x14ac:dyDescent="0.25">
      <c r="A19" s="71">
        <v>39963</v>
      </c>
      <c r="B19" s="76" t="s">
        <v>50</v>
      </c>
      <c r="C19" s="73">
        <v>311</v>
      </c>
      <c r="D19" s="74">
        <f>+E16</f>
        <v>17510</v>
      </c>
      <c r="E19" s="75"/>
      <c r="F19" s="113"/>
      <c r="G19" s="95"/>
    </row>
    <row r="20" spans="1:7" x14ac:dyDescent="0.25">
      <c r="A20" s="71" t="s">
        <v>51</v>
      </c>
      <c r="B20" s="72" t="s">
        <v>49</v>
      </c>
      <c r="C20" s="73">
        <v>345</v>
      </c>
      <c r="D20" s="74"/>
      <c r="E20" s="75">
        <v>9500</v>
      </c>
      <c r="F20" s="113"/>
      <c r="G20" s="95"/>
    </row>
    <row r="21" spans="1:7" x14ac:dyDescent="0.25">
      <c r="A21" s="71">
        <v>39970</v>
      </c>
      <c r="B21" s="72" t="s">
        <v>49</v>
      </c>
      <c r="C21" s="73">
        <v>346</v>
      </c>
      <c r="D21" s="74"/>
      <c r="E21" s="75">
        <v>9500</v>
      </c>
      <c r="F21" s="113"/>
      <c r="G21" s="95"/>
    </row>
    <row r="22" spans="1:7" x14ac:dyDescent="0.25">
      <c r="A22" s="71">
        <v>39979</v>
      </c>
      <c r="B22" s="72" t="s">
        <v>49</v>
      </c>
      <c r="C22" s="73">
        <v>380</v>
      </c>
      <c r="D22" s="74"/>
      <c r="E22" s="75">
        <v>18520</v>
      </c>
      <c r="F22" s="113"/>
      <c r="G22" s="95"/>
    </row>
    <row r="23" spans="1:7" x14ac:dyDescent="0.25">
      <c r="A23" s="71" t="s">
        <v>75</v>
      </c>
      <c r="B23" s="72" t="s">
        <v>50</v>
      </c>
      <c r="C23" s="73">
        <v>387</v>
      </c>
      <c r="D23" s="74">
        <v>4820</v>
      </c>
      <c r="E23" s="75"/>
      <c r="F23" s="113"/>
      <c r="G23" s="95"/>
    </row>
    <row r="24" spans="1:7" x14ac:dyDescent="0.25">
      <c r="A24" s="71" t="s">
        <v>76</v>
      </c>
      <c r="B24" s="72" t="s">
        <v>49</v>
      </c>
      <c r="C24" s="73">
        <v>393</v>
      </c>
      <c r="D24" s="74"/>
      <c r="E24" s="75">
        <v>2000</v>
      </c>
      <c r="F24" s="113"/>
      <c r="G24" s="95"/>
    </row>
    <row r="25" spans="1:7" x14ac:dyDescent="0.25">
      <c r="A25" s="71">
        <v>39992</v>
      </c>
      <c r="B25" s="72" t="s">
        <v>50</v>
      </c>
      <c r="C25" s="73">
        <v>395</v>
      </c>
      <c r="D25" s="74">
        <v>9500</v>
      </c>
      <c r="E25" s="75"/>
      <c r="F25" s="113"/>
      <c r="G25" s="95"/>
    </row>
    <row r="26" spans="1:7" x14ac:dyDescent="0.25">
      <c r="A26" s="71">
        <v>39993</v>
      </c>
      <c r="B26" s="72" t="s">
        <v>50</v>
      </c>
      <c r="C26" s="73">
        <v>396</v>
      </c>
      <c r="D26" s="74">
        <v>9500</v>
      </c>
      <c r="E26" s="75"/>
      <c r="F26" s="113"/>
      <c r="G26" s="95"/>
    </row>
    <row r="27" spans="1:7" ht="16.5" customHeight="1" x14ac:dyDescent="0.25">
      <c r="A27" s="71">
        <v>39994</v>
      </c>
      <c r="B27" s="72" t="s">
        <v>50</v>
      </c>
      <c r="C27" s="73">
        <v>397</v>
      </c>
      <c r="D27" s="74">
        <v>9500</v>
      </c>
      <c r="E27" s="75"/>
      <c r="F27" s="113"/>
      <c r="G27" s="95"/>
    </row>
    <row r="28" spans="1:7" s="81" customFormat="1" ht="20.25" x14ac:dyDescent="0.3">
      <c r="A28" s="77" t="s">
        <v>77</v>
      </c>
      <c r="B28" s="78" t="s">
        <v>52</v>
      </c>
      <c r="C28" s="78"/>
      <c r="D28" s="79">
        <f>SUM(D15:D27)</f>
        <v>75830</v>
      </c>
      <c r="E28" s="80">
        <f>SUM(E15:E27)</f>
        <v>86850</v>
      </c>
      <c r="F28" s="113"/>
      <c r="G28" s="95"/>
    </row>
    <row r="29" spans="1:7" s="81" customFormat="1" ht="20.25" x14ac:dyDescent="0.3">
      <c r="A29" s="77" t="s">
        <v>77</v>
      </c>
      <c r="B29" s="117" t="s">
        <v>78</v>
      </c>
      <c r="C29" s="78"/>
      <c r="D29" s="79"/>
      <c r="E29" s="80">
        <f>E28-D28</f>
        <v>11020</v>
      </c>
      <c r="F29" s="113"/>
      <c r="G29" s="95"/>
    </row>
    <row r="30" spans="1:7" s="55" customFormat="1" x14ac:dyDescent="0.25">
      <c r="A30" s="82"/>
      <c r="B30" s="83"/>
      <c r="C30" s="84"/>
      <c r="D30" s="85"/>
      <c r="E30" s="86"/>
      <c r="F30" s="113"/>
      <c r="G30" s="95"/>
    </row>
    <row r="31" spans="1:7" ht="15.75" customHeight="1" x14ac:dyDescent="0.25">
      <c r="A31" s="136" t="s">
        <v>53</v>
      </c>
      <c r="B31" s="137"/>
      <c r="C31" s="138"/>
      <c r="D31" s="139"/>
      <c r="E31" s="140"/>
      <c r="F31" s="113"/>
      <c r="G31" s="95"/>
    </row>
    <row r="32" spans="1:7" ht="15.75" customHeight="1" x14ac:dyDescent="0.25">
      <c r="A32" s="66"/>
      <c r="B32" s="67"/>
      <c r="C32" s="87">
        <v>405</v>
      </c>
      <c r="D32" s="88"/>
      <c r="E32" s="89"/>
      <c r="F32" s="120"/>
      <c r="G32" s="95"/>
    </row>
    <row r="33" spans="1:7" s="81" customFormat="1" ht="15.75" customHeight="1" x14ac:dyDescent="0.3">
      <c r="A33" s="71"/>
      <c r="B33" s="72"/>
      <c r="C33" s="73">
        <v>406</v>
      </c>
      <c r="D33" s="74"/>
      <c r="E33" s="75"/>
      <c r="F33" s="120"/>
      <c r="G33" s="95"/>
    </row>
    <row r="34" spans="1:7" s="53" customFormat="1" ht="15" customHeight="1" x14ac:dyDescent="0.25">
      <c r="A34" s="71"/>
      <c r="B34" s="72"/>
      <c r="C34" s="73">
        <v>407</v>
      </c>
      <c r="D34" s="74"/>
      <c r="E34" s="75"/>
      <c r="F34" s="121"/>
      <c r="G34" s="95"/>
    </row>
    <row r="35" spans="1:7" x14ac:dyDescent="0.25">
      <c r="A35" s="71"/>
      <c r="B35" s="72"/>
      <c r="C35" s="73">
        <v>408</v>
      </c>
      <c r="D35" s="74"/>
      <c r="E35" s="75"/>
      <c r="F35" s="120"/>
      <c r="G35" s="95"/>
    </row>
    <row r="36" spans="1:7" s="81" customFormat="1" ht="20.25" x14ac:dyDescent="0.3">
      <c r="A36" s="90"/>
      <c r="B36" s="91" t="s">
        <v>52</v>
      </c>
      <c r="C36" s="91"/>
      <c r="D36" s="92">
        <f>SUM(D28:D35)</f>
        <v>75830</v>
      </c>
      <c r="E36" s="93">
        <f>E28+E33</f>
        <v>86850</v>
      </c>
      <c r="F36" s="120"/>
      <c r="G36" s="135"/>
    </row>
    <row r="37" spans="1:7" s="81" customFormat="1" ht="20.25" x14ac:dyDescent="0.3">
      <c r="A37" s="77"/>
      <c r="B37" s="78" t="s">
        <v>54</v>
      </c>
      <c r="C37" s="78"/>
      <c r="D37" s="79"/>
      <c r="E37" s="80"/>
      <c r="F37" s="120"/>
      <c r="G37" s="135"/>
    </row>
    <row r="38" spans="1:7" x14ac:dyDescent="0.25">
      <c r="A38" s="94"/>
      <c r="B38" s="53"/>
      <c r="C38" s="53"/>
      <c r="D38" s="95"/>
    </row>
    <row r="39" spans="1:7" x14ac:dyDescent="0.25">
      <c r="A39" s="94"/>
      <c r="B39" s="53"/>
      <c r="C39" s="53"/>
      <c r="D39" s="95"/>
      <c r="E39" s="53"/>
      <c r="F39" s="53"/>
    </row>
    <row r="40" spans="1:7" x14ac:dyDescent="0.25">
      <c r="A40" s="94"/>
      <c r="B40" s="53"/>
      <c r="C40" s="53"/>
      <c r="D40" s="95"/>
      <c r="E40" s="53"/>
      <c r="F40" s="53"/>
    </row>
    <row r="41" spans="1:7" x14ac:dyDescent="0.25">
      <c r="A41" s="94"/>
      <c r="B41" s="53"/>
      <c r="C41" s="53"/>
      <c r="D41" s="95"/>
      <c r="E41" s="53"/>
      <c r="F41" s="53"/>
    </row>
    <row r="42" spans="1:7" x14ac:dyDescent="0.25">
      <c r="A42" s="94"/>
      <c r="B42" s="53"/>
      <c r="C42" s="53"/>
      <c r="D42" s="95"/>
      <c r="E42" s="53"/>
      <c r="F42" s="53"/>
    </row>
    <row r="43" spans="1:7" x14ac:dyDescent="0.25">
      <c r="A43" s="94"/>
      <c r="B43" s="53"/>
      <c r="C43" s="53"/>
      <c r="D43" s="95"/>
      <c r="E43" s="53"/>
      <c r="F43" s="53"/>
    </row>
    <row r="44" spans="1:7" x14ac:dyDescent="0.25">
      <c r="A44" s="94"/>
      <c r="B44" s="53"/>
      <c r="C44" s="53"/>
      <c r="D44" s="95"/>
      <c r="E44" s="53"/>
      <c r="F44" s="53"/>
    </row>
    <row r="45" spans="1:7" x14ac:dyDescent="0.25">
      <c r="A45" s="94"/>
      <c r="B45" s="53"/>
      <c r="C45" s="53"/>
      <c r="D45" s="95"/>
      <c r="E45" s="53"/>
      <c r="F45" s="53"/>
    </row>
    <row r="46" spans="1:7" x14ac:dyDescent="0.25">
      <c r="A46" s="94"/>
      <c r="B46" s="53"/>
      <c r="C46" s="53"/>
      <c r="D46" s="95"/>
      <c r="E46" s="53"/>
      <c r="F46" s="53"/>
    </row>
    <row r="47" spans="1:7" x14ac:dyDescent="0.25">
      <c r="A47" s="53" t="s">
        <v>84</v>
      </c>
      <c r="B47" s="53"/>
      <c r="C47" s="53"/>
      <c r="D47" s="53"/>
      <c r="E47" s="53"/>
      <c r="F47" s="53"/>
    </row>
    <row r="48" spans="1:7" x14ac:dyDescent="0.25">
      <c r="A48" s="53"/>
      <c r="B48" s="53"/>
      <c r="C48" s="53"/>
      <c r="D48" s="53"/>
      <c r="E48" s="53"/>
      <c r="F48" s="53"/>
    </row>
    <row r="49" spans="1:7" x14ac:dyDescent="0.25">
      <c r="A49" s="91" t="s">
        <v>0</v>
      </c>
      <c r="B49" s="91" t="s">
        <v>1</v>
      </c>
      <c r="C49" s="122" t="s">
        <v>83</v>
      </c>
      <c r="D49" s="160">
        <v>20025</v>
      </c>
      <c r="E49" s="160"/>
      <c r="F49" s="160">
        <v>4000</v>
      </c>
      <c r="G49" s="160"/>
    </row>
    <row r="50" spans="1:7" x14ac:dyDescent="0.25">
      <c r="A50" s="124"/>
      <c r="B50" s="124"/>
      <c r="C50" s="123" t="s">
        <v>46</v>
      </c>
      <c r="D50" s="161" t="s">
        <v>45</v>
      </c>
      <c r="E50" s="161"/>
      <c r="F50" s="161" t="s">
        <v>18</v>
      </c>
      <c r="G50" s="161"/>
    </row>
    <row r="51" spans="1:7" x14ac:dyDescent="0.25">
      <c r="A51" s="125"/>
      <c r="B51" s="125"/>
      <c r="C51" s="64"/>
      <c r="D51" s="65" t="s">
        <v>2</v>
      </c>
      <c r="E51" s="65" t="s">
        <v>3</v>
      </c>
      <c r="F51" s="65" t="s">
        <v>2</v>
      </c>
      <c r="G51" s="65" t="s">
        <v>3</v>
      </c>
    </row>
    <row r="52" spans="1:7" x14ac:dyDescent="0.25">
      <c r="A52" s="132">
        <v>45473</v>
      </c>
      <c r="B52" s="126"/>
      <c r="C52" s="129">
        <v>405</v>
      </c>
      <c r="D52" s="69"/>
      <c r="E52" s="70"/>
      <c r="F52" s="69"/>
      <c r="G52" s="70"/>
    </row>
    <row r="53" spans="1:7" x14ac:dyDescent="0.25">
      <c r="A53" s="133">
        <v>45473</v>
      </c>
      <c r="B53" s="127"/>
      <c r="C53" s="130">
        <v>406</v>
      </c>
      <c r="D53" s="74"/>
      <c r="E53" s="75"/>
      <c r="F53" s="74"/>
      <c r="G53" s="75"/>
    </row>
    <row r="54" spans="1:7" x14ac:dyDescent="0.25">
      <c r="A54" s="133" t="s">
        <v>77</v>
      </c>
      <c r="B54" s="127"/>
      <c r="C54" s="130">
        <v>407</v>
      </c>
      <c r="D54" s="74"/>
      <c r="E54" s="75"/>
      <c r="F54" s="74"/>
      <c r="G54" s="75"/>
    </row>
    <row r="55" spans="1:7" x14ac:dyDescent="0.25">
      <c r="A55" s="133">
        <v>45473</v>
      </c>
      <c r="B55" s="127"/>
      <c r="C55" s="130">
        <v>408</v>
      </c>
      <c r="D55" s="74"/>
      <c r="E55" s="75"/>
      <c r="F55" s="74"/>
      <c r="G55" s="75"/>
    </row>
    <row r="56" spans="1:7" x14ac:dyDescent="0.25">
      <c r="A56" s="133"/>
      <c r="B56" s="127"/>
      <c r="C56" s="130"/>
      <c r="D56" s="74"/>
      <c r="E56" s="75"/>
      <c r="F56" s="74"/>
      <c r="G56" s="75"/>
    </row>
    <row r="57" spans="1:7" x14ac:dyDescent="0.25">
      <c r="A57" s="134"/>
      <c r="B57" s="128"/>
      <c r="C57" s="131"/>
      <c r="D57" s="107"/>
      <c r="E57" s="108"/>
      <c r="F57" s="107"/>
      <c r="G57" s="108"/>
    </row>
    <row r="58" spans="1:7" x14ac:dyDescent="0.25">
      <c r="A58" s="53"/>
      <c r="B58" s="53"/>
      <c r="C58" s="53"/>
      <c r="D58" s="53"/>
      <c r="E58" s="53"/>
      <c r="F58" s="53"/>
    </row>
    <row r="59" spans="1:7" x14ac:dyDescent="0.25">
      <c r="A59" s="53"/>
      <c r="B59" s="53" t="s">
        <v>85</v>
      </c>
      <c r="C59" s="53"/>
      <c r="D59" s="53"/>
      <c r="E59" s="53"/>
      <c r="F59" s="53"/>
    </row>
    <row r="60" spans="1:7" x14ac:dyDescent="0.25">
      <c r="A60" s="53"/>
      <c r="B60" s="53"/>
      <c r="C60" s="53"/>
      <c r="D60" s="53"/>
      <c r="E60" s="53"/>
      <c r="F60" s="53"/>
    </row>
    <row r="61" spans="1:7" x14ac:dyDescent="0.25">
      <c r="A61" s="53"/>
      <c r="B61" s="53"/>
      <c r="C61" s="53"/>
      <c r="D61" s="53"/>
      <c r="E61" s="53"/>
      <c r="F61" s="53"/>
    </row>
    <row r="62" spans="1:7" x14ac:dyDescent="0.25">
      <c r="A62" s="53"/>
      <c r="B62" s="53"/>
      <c r="C62" s="53"/>
      <c r="D62" s="53"/>
      <c r="E62" s="53"/>
      <c r="F62" s="53"/>
    </row>
    <row r="63" spans="1:7" x14ac:dyDescent="0.25">
      <c r="A63" s="53"/>
      <c r="B63" s="53"/>
      <c r="C63" s="53"/>
      <c r="D63" s="53"/>
      <c r="E63" s="53"/>
      <c r="F63" s="53"/>
    </row>
    <row r="64" spans="1:7" x14ac:dyDescent="0.25">
      <c r="A64" s="53"/>
      <c r="B64" s="53"/>
      <c r="C64" s="53"/>
      <c r="D64" s="53"/>
      <c r="E64" s="53"/>
      <c r="F64" s="53"/>
    </row>
    <row r="65" spans="1:6" x14ac:dyDescent="0.25">
      <c r="A65" s="53"/>
      <c r="B65" s="53"/>
      <c r="C65" s="53"/>
      <c r="D65" s="53"/>
      <c r="E65" s="53"/>
      <c r="F65" s="53"/>
    </row>
    <row r="66" spans="1:6" x14ac:dyDescent="0.25">
      <c r="A66" s="53"/>
      <c r="B66" s="53"/>
      <c r="C66" s="53"/>
      <c r="D66" s="53"/>
      <c r="E66" s="53"/>
      <c r="F66" s="53"/>
    </row>
    <row r="67" spans="1:6" x14ac:dyDescent="0.25">
      <c r="A67" s="53"/>
      <c r="B67" s="53"/>
      <c r="C67" s="53"/>
      <c r="D67" s="53"/>
      <c r="E67" s="53"/>
      <c r="F67" s="53"/>
    </row>
    <row r="68" spans="1:6" x14ac:dyDescent="0.25">
      <c r="A68" s="53"/>
      <c r="B68" s="53"/>
      <c r="C68" s="53"/>
      <c r="D68" s="53"/>
      <c r="E68" s="53"/>
      <c r="F68" s="53"/>
    </row>
    <row r="69" spans="1:6" x14ac:dyDescent="0.25">
      <c r="A69" s="53"/>
      <c r="B69" s="53"/>
      <c r="C69" s="53"/>
      <c r="D69" s="53"/>
      <c r="E69" s="53"/>
      <c r="F69" s="53"/>
    </row>
    <row r="70" spans="1:6" x14ac:dyDescent="0.25">
      <c r="A70" s="53"/>
      <c r="B70" s="53"/>
      <c r="C70" s="53"/>
      <c r="D70" s="53"/>
      <c r="E70" s="53"/>
      <c r="F70" s="53"/>
    </row>
    <row r="71" spans="1:6" x14ac:dyDescent="0.25">
      <c r="A71" s="53"/>
      <c r="B71" s="53"/>
      <c r="C71" s="53"/>
      <c r="D71" s="53"/>
      <c r="E71" s="53"/>
      <c r="F71" s="53"/>
    </row>
    <row r="72" spans="1:6" x14ac:dyDescent="0.25">
      <c r="A72" s="53"/>
      <c r="B72" s="53"/>
      <c r="C72" s="53"/>
      <c r="D72" s="53"/>
      <c r="E72" s="53"/>
      <c r="F72" s="53"/>
    </row>
    <row r="73" spans="1:6" x14ac:dyDescent="0.25">
      <c r="A73" s="53"/>
      <c r="B73" s="53"/>
      <c r="C73" s="53"/>
      <c r="D73" s="53"/>
      <c r="E73" s="53"/>
      <c r="F73" s="53"/>
    </row>
    <row r="74" spans="1:6" x14ac:dyDescent="0.25">
      <c r="A74" s="53"/>
      <c r="B74" s="53"/>
      <c r="C74" s="53"/>
      <c r="D74" s="53"/>
      <c r="E74" s="53"/>
      <c r="F74" s="53"/>
    </row>
    <row r="75" spans="1:6" x14ac:dyDescent="0.25">
      <c r="A75" s="53"/>
      <c r="B75" s="53"/>
      <c r="C75" s="53"/>
      <c r="D75" s="53"/>
      <c r="E75" s="53"/>
      <c r="F75" s="53"/>
    </row>
    <row r="76" spans="1:6" x14ac:dyDescent="0.25">
      <c r="A76" s="53"/>
      <c r="B76" s="53"/>
      <c r="C76" s="53"/>
      <c r="D76" s="53"/>
      <c r="E76" s="53"/>
      <c r="F76" s="53"/>
    </row>
    <row r="77" spans="1:6" x14ac:dyDescent="0.25">
      <c r="A77" s="53"/>
      <c r="B77" s="53"/>
      <c r="C77" s="53"/>
      <c r="D77" s="53"/>
      <c r="E77" s="53"/>
      <c r="F77" s="53"/>
    </row>
    <row r="78" spans="1:6" x14ac:dyDescent="0.25">
      <c r="A78" s="53"/>
      <c r="B78" s="53"/>
      <c r="C78" s="53"/>
      <c r="D78" s="53"/>
      <c r="E78" s="53"/>
      <c r="F78" s="53"/>
    </row>
    <row r="79" spans="1:6" x14ac:dyDescent="0.25">
      <c r="A79" s="53"/>
      <c r="B79" s="53"/>
      <c r="C79" s="53"/>
      <c r="D79" s="53"/>
      <c r="E79" s="53"/>
      <c r="F79" s="53"/>
    </row>
    <row r="80" spans="1:6" x14ac:dyDescent="0.25">
      <c r="A80" s="53"/>
      <c r="B80" s="53"/>
      <c r="C80" s="53"/>
      <c r="D80" s="53"/>
      <c r="E80" s="53"/>
      <c r="F80" s="53"/>
    </row>
  </sheetData>
  <mergeCells count="6">
    <mergeCell ref="D12:E12"/>
    <mergeCell ref="D13:E13"/>
    <mergeCell ref="D49:E49"/>
    <mergeCell ref="D50:E50"/>
    <mergeCell ref="F49:G49"/>
    <mergeCell ref="F50:G50"/>
  </mergeCells>
  <pageMargins left="0.59055118110236227" right="0.59055118110236227" top="0.98425196850393704" bottom="0.94488188976377963" header="0.51181102362204722" footer="0.51181102362204722"/>
  <pageSetup paperSize="9" scale="95" orientation="portrait" horizontalDpi="300" verticalDpi="300" r:id="rId1"/>
  <headerFooter alignWithMargins="0">
    <oddHeader>&amp;COppgave 6.3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Oppgave 6.1</vt:lpstr>
      <vt:lpstr>Oppgave 6.2</vt:lpstr>
      <vt:lpstr>Oppgave 6.3</vt:lpstr>
      <vt:lpstr>'Oppgave 6.2'!Utskriftsområde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2019-10-06T12:21:27Z</cp:lastPrinted>
  <dcterms:created xsi:type="dcterms:W3CDTF">1997-01-16T18:32:43Z</dcterms:created>
  <dcterms:modified xsi:type="dcterms:W3CDTF">2024-08-14T05:32:32Z</dcterms:modified>
</cp:coreProperties>
</file>