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ml.chartshapes+xml"/>
  <Override PartName="/xl/drawings/drawing3.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7.xml" ContentType="application/vnd.openxmlformats-officedocument.drawingml.chartshapes+xml"/>
  <Override PartName="/xl/drawings/drawing8.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9.xml" ContentType="application/vnd.openxmlformats-officedocument.drawing+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0.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1.xml" ContentType="application/vnd.openxmlformats-officedocument.drawing+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12.xml" ContentType="application/vnd.openxmlformats-officedocument.drawing+xml"/>
  <Override PartName="/xl/drawings/drawing13.xml" ContentType="application/vnd.openxmlformats-officedocument.drawing+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drawings/drawing14.xml" ContentType="application/vnd.openxmlformats-officedocument.drawing+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15.xml" ContentType="application/vnd.openxmlformats-officedocument.drawing+xml"/>
  <Override PartName="/xl/drawings/drawing16.xml" ContentType="application/vnd.openxmlformats-officedocument.drawing+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drawings/drawing17.xml" ContentType="application/vnd.openxmlformats-officedocument.drawing+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drawings/drawing18.xml" ContentType="application/vnd.openxmlformats-officedocument.drawing+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0730"/>
  <workbookPr defaultThemeVersion="124226"/>
  <mc:AlternateContent xmlns:mc="http://schemas.openxmlformats.org/markup-compatibility/2006">
    <mc:Choice Requires="x15">
      <x15ac:absPath xmlns:x15ac="http://schemas.microsoft.com/office/spreadsheetml/2010/11/ac" url="C:\Users\gnfswh\Desktop\"/>
    </mc:Choice>
  </mc:AlternateContent>
  <xr:revisionPtr revIDLastSave="0" documentId="8_{3606B12C-50F0-4517-B3BC-6F229190776F}" xr6:coauthVersionLast="36" xr6:coauthVersionMax="36" xr10:uidLastSave="{00000000-0000-0000-0000-000000000000}"/>
  <bookViews>
    <workbookView xWindow="0" yWindow="0" windowWidth="21570" windowHeight="8730" xr2:uid="{00000000-000D-0000-FFFF-FFFF00000000}"/>
  </bookViews>
  <sheets>
    <sheet name="5.1" sheetId="10" r:id="rId1"/>
    <sheet name="2" sheetId="1" r:id="rId2"/>
    <sheet name="3" sheetId="11" r:id="rId3"/>
    <sheet name="4" sheetId="3" r:id="rId4"/>
    <sheet name="5" sheetId="4" r:id="rId5"/>
    <sheet name="6" sheetId="12" r:id="rId6"/>
    <sheet name="7" sheetId="5" r:id="rId7"/>
    <sheet name="8" sheetId="13" r:id="rId8"/>
    <sheet name="9" sheetId="14" r:id="rId9"/>
    <sheet name="10" sheetId="6" r:id="rId10"/>
    <sheet name="11" sheetId="15" r:id="rId11"/>
    <sheet name="12" sheetId="2" r:id="rId12"/>
    <sheet name="13" sheetId="8" r:id="rId13"/>
    <sheet name="14" sheetId="17" r:id="rId14"/>
    <sheet name="15" sheetId="9" r:id="rId15"/>
    <sheet name="16" sheetId="16" r:id="rId16"/>
    <sheet name="17" sheetId="18" r:id="rId17"/>
    <sheet name="18" sheetId="19" r:id="rId18"/>
    <sheet name="19" sheetId="20" r:id="rId19"/>
    <sheet name="20" sheetId="21" r:id="rId20"/>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E28" i="17" l="1"/>
  <c r="H28" i="17"/>
  <c r="L28" i="17" s="1"/>
  <c r="K28" i="17"/>
  <c r="O28" i="17"/>
  <c r="P27" i="17" s="1"/>
  <c r="Q27" i="17" s="1"/>
  <c r="E30" i="17"/>
  <c r="F29" i="17" s="1"/>
  <c r="G29" i="17" s="1"/>
  <c r="H30" i="17"/>
  <c r="L30" i="17" s="1"/>
  <c r="K30" i="17"/>
  <c r="O30" i="17"/>
  <c r="P29" i="17" s="1"/>
  <c r="Q29" i="17" s="1"/>
  <c r="O26" i="17"/>
  <c r="K26" i="17"/>
  <c r="H26" i="17"/>
  <c r="E26" i="17"/>
  <c r="O24" i="17"/>
  <c r="K24" i="17"/>
  <c r="H24" i="17"/>
  <c r="L24" i="17" s="1"/>
  <c r="E24" i="17"/>
  <c r="O22" i="17"/>
  <c r="K22" i="17"/>
  <c r="H22" i="17"/>
  <c r="L22" i="17" s="1"/>
  <c r="E22" i="17"/>
  <c r="O20" i="17"/>
  <c r="K20" i="17"/>
  <c r="H20" i="17"/>
  <c r="E20" i="17"/>
  <c r="O18" i="17"/>
  <c r="P19" i="17" s="1"/>
  <c r="Q19" i="17" s="1"/>
  <c r="K18" i="17"/>
  <c r="H18" i="17"/>
  <c r="E18" i="17"/>
  <c r="O16" i="17"/>
  <c r="P15" i="17" s="1"/>
  <c r="Q15" i="17" s="1"/>
  <c r="K16" i="17"/>
  <c r="H16" i="17"/>
  <c r="L16" i="17" s="1"/>
  <c r="E16" i="17"/>
  <c r="F15" i="17" s="1"/>
  <c r="G15" i="17" s="1"/>
  <c r="P21" i="17" l="1"/>
  <c r="Q21" i="17" s="1"/>
  <c r="I19" i="17"/>
  <c r="J19" i="17" s="1"/>
  <c r="I15" i="17"/>
  <c r="J15" i="17" s="1"/>
  <c r="F17" i="17"/>
  <c r="G17" i="17" s="1"/>
  <c r="F23" i="17"/>
  <c r="G23" i="17" s="1"/>
  <c r="I23" i="17"/>
  <c r="J23" i="17" s="1"/>
  <c r="I17" i="17"/>
  <c r="J17" i="17" s="1"/>
  <c r="F21" i="17"/>
  <c r="G21" i="17" s="1"/>
  <c r="I25" i="17"/>
  <c r="J25" i="17" s="1"/>
  <c r="F27" i="17"/>
  <c r="G27" i="17" s="1"/>
  <c r="I27" i="17"/>
  <c r="J27" i="17" s="1"/>
  <c r="I29" i="17"/>
  <c r="J29" i="17" s="1"/>
  <c r="F19" i="17"/>
  <c r="G19" i="17" s="1"/>
  <c r="P23" i="17"/>
  <c r="Q23" i="17" s="1"/>
  <c r="P17" i="17"/>
  <c r="Q17" i="17" s="1"/>
  <c r="L20" i="17"/>
  <c r="I21" i="17"/>
  <c r="J21" i="17" s="1"/>
  <c r="F25" i="17"/>
  <c r="G25" i="17" s="1"/>
  <c r="P25" i="17"/>
  <c r="Q25" i="17" s="1"/>
  <c r="L18" i="17"/>
  <c r="L26" i="17"/>
  <c r="O24" i="15"/>
  <c r="O26" i="15"/>
  <c r="O28" i="15"/>
  <c r="O30" i="15"/>
  <c r="O32" i="15"/>
  <c r="O34" i="15"/>
  <c r="O36" i="15"/>
  <c r="O22" i="15"/>
  <c r="N24" i="15"/>
  <c r="N26" i="15"/>
  <c r="N28" i="15"/>
  <c r="N30" i="15"/>
  <c r="N32" i="15"/>
  <c r="N34" i="15"/>
  <c r="N36" i="15"/>
  <c r="N22" i="15"/>
  <c r="G23" i="15"/>
  <c r="F22" i="15"/>
  <c r="E22" i="15"/>
  <c r="K22" i="15" s="1"/>
  <c r="I35" i="15"/>
  <c r="J35" i="15" s="1"/>
  <c r="E36" i="15"/>
  <c r="K36" i="15" s="1"/>
  <c r="F36" i="15"/>
  <c r="G35" i="15" s="1"/>
  <c r="H35" i="15" s="1"/>
  <c r="L36" i="15"/>
  <c r="L34" i="15"/>
  <c r="F34" i="15"/>
  <c r="E34" i="15"/>
  <c r="K34" i="15" s="1"/>
  <c r="I33" i="15"/>
  <c r="J33" i="15" s="1"/>
  <c r="L32" i="15"/>
  <c r="F32" i="15"/>
  <c r="G33" i="15" s="1"/>
  <c r="H33" i="15" s="1"/>
  <c r="E32" i="15"/>
  <c r="K32" i="15" s="1"/>
  <c r="I31" i="15"/>
  <c r="J31" i="15" s="1"/>
  <c r="L30" i="15"/>
  <c r="F30" i="15"/>
  <c r="E30" i="15"/>
  <c r="K30" i="15" s="1"/>
  <c r="I29" i="15"/>
  <c r="J29" i="15" s="1"/>
  <c r="L28" i="15"/>
  <c r="F28" i="15"/>
  <c r="E28" i="15"/>
  <c r="K28" i="15" s="1"/>
  <c r="I27" i="15"/>
  <c r="J27" i="15" s="1"/>
  <c r="L26" i="15"/>
  <c r="F26" i="15"/>
  <c r="G27" i="15" s="1"/>
  <c r="H27" i="15" s="1"/>
  <c r="E26" i="15"/>
  <c r="K26" i="15" s="1"/>
  <c r="I25" i="15"/>
  <c r="J25" i="15" s="1"/>
  <c r="L24" i="15"/>
  <c r="F24" i="15"/>
  <c r="E24" i="15"/>
  <c r="K24" i="15" s="1"/>
  <c r="I23" i="15"/>
  <c r="J23" i="15" s="1"/>
  <c r="L22" i="15"/>
  <c r="G21" i="15"/>
  <c r="H21" i="15" s="1"/>
  <c r="I21" i="15"/>
  <c r="J21" i="15" s="1"/>
  <c r="J11" i="13"/>
  <c r="J9" i="13"/>
  <c r="I10" i="13"/>
  <c r="I12" i="13"/>
  <c r="I14" i="13"/>
  <c r="I16" i="13"/>
  <c r="I18" i="13"/>
  <c r="I20" i="13"/>
  <c r="I22" i="13"/>
  <c r="I8" i="13"/>
  <c r="F9" i="13"/>
  <c r="E9" i="13"/>
  <c r="E11" i="13" s="1"/>
  <c r="F23" i="13"/>
  <c r="F21" i="13"/>
  <c r="F19" i="13"/>
  <c r="F17" i="13"/>
  <c r="F15" i="13"/>
  <c r="F13" i="13"/>
  <c r="F11" i="13"/>
  <c r="G10" i="13"/>
  <c r="H10" i="13" s="1"/>
  <c r="G31" i="15" l="1"/>
  <c r="H31" i="15" s="1"/>
  <c r="G25" i="15"/>
  <c r="H25" i="15" s="1"/>
  <c r="G29" i="15"/>
  <c r="H29" i="15" s="1"/>
  <c r="H23" i="15"/>
  <c r="G16" i="13"/>
  <c r="H16" i="13" s="1"/>
  <c r="E13" i="13"/>
  <c r="E15" i="13" s="1"/>
  <c r="J13" i="13"/>
  <c r="G18" i="13"/>
  <c r="H18" i="13" s="1"/>
  <c r="G12" i="13"/>
  <c r="H12" i="13" s="1"/>
  <c r="G14" i="13"/>
  <c r="H14" i="13" s="1"/>
  <c r="G22" i="13"/>
  <c r="H22" i="13" s="1"/>
  <c r="G20" i="13"/>
  <c r="H20" i="13" s="1"/>
  <c r="G8" i="13"/>
  <c r="H8" i="13" s="1"/>
  <c r="K18" i="12"/>
  <c r="F18" i="12"/>
  <c r="E18" i="12"/>
  <c r="L18" i="12" s="1"/>
  <c r="I17" i="12"/>
  <c r="J17" i="12" s="1"/>
  <c r="K16" i="12"/>
  <c r="F16" i="12"/>
  <c r="E16" i="12"/>
  <c r="L16" i="12" s="1"/>
  <c r="I15" i="12"/>
  <c r="J15" i="12" s="1"/>
  <c r="K14" i="12"/>
  <c r="F14" i="12"/>
  <c r="E14" i="12"/>
  <c r="L14" i="12" s="1"/>
  <c r="I13" i="12"/>
  <c r="J13" i="12" s="1"/>
  <c r="K12" i="12"/>
  <c r="F12" i="12"/>
  <c r="E12" i="12"/>
  <c r="L12" i="12" s="1"/>
  <c r="I11" i="12"/>
  <c r="J11" i="12" s="1"/>
  <c r="K10" i="12"/>
  <c r="F10" i="12"/>
  <c r="E10" i="12"/>
  <c r="L10" i="12" s="1"/>
  <c r="I9" i="12"/>
  <c r="J9" i="12" s="1"/>
  <c r="K8" i="12"/>
  <c r="F8" i="12"/>
  <c r="E8" i="12"/>
  <c r="L8" i="12" s="1"/>
  <c r="I7" i="12"/>
  <c r="J7" i="12" s="1"/>
  <c r="K6" i="12"/>
  <c r="F6" i="12"/>
  <c r="G5" i="12" s="1"/>
  <c r="H5" i="12" s="1"/>
  <c r="E6" i="12"/>
  <c r="L6" i="12" s="1"/>
  <c r="I5" i="12"/>
  <c r="J5" i="12" s="1"/>
  <c r="L16" i="11"/>
  <c r="L18" i="11"/>
  <c r="L20" i="11"/>
  <c r="L22" i="11"/>
  <c r="L24" i="11"/>
  <c r="L14" i="11"/>
  <c r="K14" i="11"/>
  <c r="E16" i="11"/>
  <c r="E18" i="11"/>
  <c r="E20" i="11"/>
  <c r="E22" i="11"/>
  <c r="E24" i="11"/>
  <c r="E14" i="11"/>
  <c r="K24" i="11"/>
  <c r="F24" i="11"/>
  <c r="I23" i="11"/>
  <c r="J23" i="11" s="1"/>
  <c r="G23" i="11"/>
  <c r="H23" i="11" s="1"/>
  <c r="K22" i="11"/>
  <c r="F22" i="11"/>
  <c r="I21" i="11"/>
  <c r="J21" i="11" s="1"/>
  <c r="K20" i="11"/>
  <c r="F20" i="11"/>
  <c r="I19" i="11"/>
  <c r="J19" i="11" s="1"/>
  <c r="K18" i="11"/>
  <c r="F18" i="11"/>
  <c r="I17" i="11"/>
  <c r="J17" i="11" s="1"/>
  <c r="K16" i="11"/>
  <c r="F16" i="11"/>
  <c r="I15" i="11"/>
  <c r="J15" i="11" s="1"/>
  <c r="F14" i="11"/>
  <c r="G13" i="11" s="1"/>
  <c r="H13" i="11" s="1"/>
  <c r="I13" i="11"/>
  <c r="J13" i="11" s="1"/>
  <c r="I5" i="10"/>
  <c r="H20" i="10"/>
  <c r="H6" i="10"/>
  <c r="E6" i="10"/>
  <c r="E18" i="10"/>
  <c r="H18" i="10"/>
  <c r="I17" i="10" s="1"/>
  <c r="J17" i="10" s="1"/>
  <c r="E20" i="10"/>
  <c r="F19" i="10" s="1"/>
  <c r="G19" i="10" s="1"/>
  <c r="I19" i="10"/>
  <c r="J19" i="10" s="1"/>
  <c r="H16" i="10"/>
  <c r="E16" i="10"/>
  <c r="H14" i="10"/>
  <c r="E14" i="10"/>
  <c r="H12" i="10"/>
  <c r="E12" i="10"/>
  <c r="H10" i="10"/>
  <c r="I9" i="10" s="1"/>
  <c r="J9" i="10" s="1"/>
  <c r="E10" i="10"/>
  <c r="H8" i="10"/>
  <c r="E8" i="10"/>
  <c r="J5" i="10"/>
  <c r="F5" i="10"/>
  <c r="G5" i="10" s="1"/>
  <c r="E17" i="13" l="1"/>
  <c r="J15" i="13"/>
  <c r="G7" i="12"/>
  <c r="H7" i="12" s="1"/>
  <c r="G13" i="12"/>
  <c r="H13" i="12" s="1"/>
  <c r="G9" i="12"/>
  <c r="H9" i="12" s="1"/>
  <c r="G11" i="12"/>
  <c r="H11" i="12" s="1"/>
  <c r="G15" i="12"/>
  <c r="H15" i="12" s="1"/>
  <c r="G17" i="12"/>
  <c r="H17" i="12" s="1"/>
  <c r="G19" i="11"/>
  <c r="H19" i="11" s="1"/>
  <c r="G15" i="11"/>
  <c r="H15" i="11" s="1"/>
  <c r="G17" i="11"/>
  <c r="H17" i="11" s="1"/>
  <c r="G21" i="11"/>
  <c r="H21" i="11" s="1"/>
  <c r="I15" i="10"/>
  <c r="J15" i="10" s="1"/>
  <c r="F17" i="10"/>
  <c r="G17" i="10" s="1"/>
  <c r="F15" i="10"/>
  <c r="G15" i="10" s="1"/>
  <c r="F11" i="10"/>
  <c r="G11" i="10" s="1"/>
  <c r="F7" i="10"/>
  <c r="G7" i="10" s="1"/>
  <c r="I7" i="10"/>
  <c r="J7" i="10" s="1"/>
  <c r="I13" i="10"/>
  <c r="J13" i="10" s="1"/>
  <c r="F9" i="10"/>
  <c r="G9" i="10" s="1"/>
  <c r="F13" i="10"/>
  <c r="G13" i="10" s="1"/>
  <c r="I11" i="10"/>
  <c r="J11" i="10" s="1"/>
  <c r="L8" i="9"/>
  <c r="L10" i="9"/>
  <c r="L12" i="9"/>
  <c r="L14" i="9"/>
  <c r="L16" i="9"/>
  <c r="L6" i="9"/>
  <c r="K8" i="9"/>
  <c r="K10" i="9"/>
  <c r="K12" i="9"/>
  <c r="K14" i="9"/>
  <c r="K16" i="9"/>
  <c r="K6" i="9"/>
  <c r="I5" i="9"/>
  <c r="H6" i="9"/>
  <c r="H8" i="9"/>
  <c r="H10" i="9"/>
  <c r="H12" i="9"/>
  <c r="I11" i="9" s="1"/>
  <c r="J11" i="9" s="1"/>
  <c r="H14" i="9"/>
  <c r="H16" i="9"/>
  <c r="O16" i="9"/>
  <c r="E16" i="9"/>
  <c r="O14" i="9"/>
  <c r="E14" i="9"/>
  <c r="O12" i="9"/>
  <c r="P13" i="9" s="1"/>
  <c r="Q13" i="9" s="1"/>
  <c r="E12" i="9"/>
  <c r="O10" i="9"/>
  <c r="E10" i="9"/>
  <c r="O8" i="9"/>
  <c r="E8" i="9"/>
  <c r="F7" i="9" s="1"/>
  <c r="G7" i="9" s="1"/>
  <c r="O6" i="9"/>
  <c r="P5" i="9" s="1"/>
  <c r="Q5" i="9" s="1"/>
  <c r="J5" i="9"/>
  <c r="E6" i="9"/>
  <c r="F5" i="9"/>
  <c r="G5" i="9" s="1"/>
  <c r="O7" i="8"/>
  <c r="O9" i="8"/>
  <c r="O11" i="8"/>
  <c r="O13" i="8"/>
  <c r="O15" i="8"/>
  <c r="O5" i="8"/>
  <c r="N7" i="8"/>
  <c r="N9" i="8"/>
  <c r="N11" i="8"/>
  <c r="N13" i="8"/>
  <c r="N15" i="8"/>
  <c r="N5" i="8"/>
  <c r="M8" i="8"/>
  <c r="M10" i="8"/>
  <c r="M12" i="8"/>
  <c r="M14" i="8"/>
  <c r="M16" i="8"/>
  <c r="M6" i="8"/>
  <c r="H8" i="8"/>
  <c r="H10" i="8"/>
  <c r="H12" i="8"/>
  <c r="I11" i="8" s="1"/>
  <c r="J11" i="8" s="1"/>
  <c r="H14" i="8"/>
  <c r="I15" i="8" s="1"/>
  <c r="J15" i="8" s="1"/>
  <c r="H16" i="8"/>
  <c r="H6" i="8"/>
  <c r="I5" i="8"/>
  <c r="E8" i="8"/>
  <c r="E10" i="8"/>
  <c r="E12" i="8"/>
  <c r="E14" i="8"/>
  <c r="F13" i="8" s="1"/>
  <c r="G13" i="8" s="1"/>
  <c r="E16" i="8"/>
  <c r="E6" i="8"/>
  <c r="F5" i="8" s="1"/>
  <c r="G5" i="8" s="1"/>
  <c r="I7" i="8"/>
  <c r="J7" i="8" s="1"/>
  <c r="D11" i="6"/>
  <c r="D13" i="6"/>
  <c r="D15" i="6"/>
  <c r="D17" i="6"/>
  <c r="K17" i="6" s="1"/>
  <c r="D19" i="6"/>
  <c r="D21" i="6"/>
  <c r="D9" i="6"/>
  <c r="K9" i="6" s="1"/>
  <c r="H8" i="6"/>
  <c r="I10" i="6"/>
  <c r="J10" i="6" s="1"/>
  <c r="I12" i="6"/>
  <c r="J12" i="6" s="1"/>
  <c r="I14" i="6"/>
  <c r="I16" i="6"/>
  <c r="I18" i="6"/>
  <c r="I20" i="6"/>
  <c r="I8" i="6"/>
  <c r="J8" i="6" s="1"/>
  <c r="K21" i="6"/>
  <c r="F21" i="6"/>
  <c r="L21" i="6"/>
  <c r="K19" i="6"/>
  <c r="F19" i="6"/>
  <c r="L19" i="6"/>
  <c r="F17" i="6"/>
  <c r="L17" i="6"/>
  <c r="K15" i="6"/>
  <c r="F15" i="6"/>
  <c r="L15" i="6"/>
  <c r="J14" i="6"/>
  <c r="K13" i="6"/>
  <c r="F13" i="6"/>
  <c r="L13" i="6"/>
  <c r="K11" i="6"/>
  <c r="F11" i="6"/>
  <c r="G12" i="6" s="1"/>
  <c r="H12" i="6" s="1"/>
  <c r="L11" i="6"/>
  <c r="F9" i="6"/>
  <c r="G10" i="6" s="1"/>
  <c r="H10" i="6" s="1"/>
  <c r="L9" i="6"/>
  <c r="L11" i="5"/>
  <c r="L13" i="5"/>
  <c r="L15" i="5"/>
  <c r="L17" i="5"/>
  <c r="L19" i="5"/>
  <c r="L21" i="5"/>
  <c r="L23" i="5"/>
  <c r="L9" i="5"/>
  <c r="E11" i="5"/>
  <c r="E13" i="5"/>
  <c r="E15" i="5"/>
  <c r="E17" i="5"/>
  <c r="E19" i="5"/>
  <c r="E21" i="5"/>
  <c r="E23" i="5"/>
  <c r="E9" i="5"/>
  <c r="F9" i="5"/>
  <c r="I22" i="5"/>
  <c r="J22" i="5" s="1"/>
  <c r="F23" i="5"/>
  <c r="K23" i="5"/>
  <c r="K21" i="5"/>
  <c r="F21" i="5"/>
  <c r="I20" i="5"/>
  <c r="J20" i="5" s="1"/>
  <c r="K19" i="5"/>
  <c r="F19" i="5"/>
  <c r="I18" i="5"/>
  <c r="J18" i="5" s="1"/>
  <c r="K17" i="5"/>
  <c r="F17" i="5"/>
  <c r="I16" i="5"/>
  <c r="J16" i="5" s="1"/>
  <c r="K15" i="5"/>
  <c r="F15" i="5"/>
  <c r="I14" i="5"/>
  <c r="J14" i="5" s="1"/>
  <c r="K13" i="5"/>
  <c r="F13" i="5"/>
  <c r="I12" i="5"/>
  <c r="J12" i="5" s="1"/>
  <c r="K11" i="5"/>
  <c r="F11" i="5"/>
  <c r="I10" i="5"/>
  <c r="J10" i="5" s="1"/>
  <c r="K9" i="5"/>
  <c r="I8" i="5"/>
  <c r="J8" i="5" s="1"/>
  <c r="J19" i="4"/>
  <c r="I18" i="4"/>
  <c r="G18" i="4"/>
  <c r="H20" i="4"/>
  <c r="H22" i="4"/>
  <c r="H24" i="4"/>
  <c r="H26" i="4"/>
  <c r="H28" i="4"/>
  <c r="H30" i="4"/>
  <c r="H18" i="4"/>
  <c r="E21" i="4"/>
  <c r="F20" i="4" s="1"/>
  <c r="G20" i="4" s="1"/>
  <c r="E23" i="4"/>
  <c r="E25" i="4"/>
  <c r="F24" i="4" s="1"/>
  <c r="G24" i="4" s="1"/>
  <c r="E27" i="4"/>
  <c r="F26" i="4" s="1"/>
  <c r="G26" i="4" s="1"/>
  <c r="E29" i="4"/>
  <c r="F28" i="4" s="1"/>
  <c r="G28" i="4" s="1"/>
  <c r="E31" i="4"/>
  <c r="E19" i="4"/>
  <c r="F18" i="4" s="1"/>
  <c r="J31" i="4"/>
  <c r="J29" i="4"/>
  <c r="J27" i="4"/>
  <c r="J25" i="4"/>
  <c r="J23" i="4"/>
  <c r="J21" i="4"/>
  <c r="E19" i="13" l="1"/>
  <c r="J17" i="13"/>
  <c r="P11" i="9"/>
  <c r="Q11" i="9" s="1"/>
  <c r="P9" i="9"/>
  <c r="Q9" i="9" s="1"/>
  <c r="I13" i="9"/>
  <c r="J13" i="9" s="1"/>
  <c r="F15" i="9"/>
  <c r="G15" i="9" s="1"/>
  <c r="F11" i="9"/>
  <c r="G11" i="9" s="1"/>
  <c r="I9" i="9"/>
  <c r="J9" i="9" s="1"/>
  <c r="I15" i="9"/>
  <c r="J15" i="9" s="1"/>
  <c r="F9" i="9"/>
  <c r="G9" i="9" s="1"/>
  <c r="F13" i="9"/>
  <c r="G13" i="9" s="1"/>
  <c r="P15" i="9"/>
  <c r="Q15" i="9" s="1"/>
  <c r="P7" i="9"/>
  <c r="Q7" i="9" s="1"/>
  <c r="I7" i="9"/>
  <c r="J7" i="9" s="1"/>
  <c r="F9" i="8"/>
  <c r="G9" i="8" s="1"/>
  <c r="F15" i="8"/>
  <c r="G15" i="8" s="1"/>
  <c r="F7" i="8"/>
  <c r="G7" i="8" s="1"/>
  <c r="F11" i="8"/>
  <c r="G11" i="8" s="1"/>
  <c r="J5" i="8"/>
  <c r="I9" i="8"/>
  <c r="J9" i="8" s="1"/>
  <c r="I13" i="8"/>
  <c r="J13" i="8" s="1"/>
  <c r="J20" i="6"/>
  <c r="J18" i="6"/>
  <c r="J16" i="6"/>
  <c r="G16" i="6"/>
  <c r="H16" i="6" s="1"/>
  <c r="G8" i="6"/>
  <c r="G18" i="6"/>
  <c r="H18" i="6" s="1"/>
  <c r="G14" i="6"/>
  <c r="H14" i="6" s="1"/>
  <c r="G20" i="6"/>
  <c r="H20" i="6" s="1"/>
  <c r="G14" i="5"/>
  <c r="H14" i="5" s="1"/>
  <c r="G20" i="5"/>
  <c r="H20" i="5" s="1"/>
  <c r="G18" i="5"/>
  <c r="H18" i="5" s="1"/>
  <c r="G22" i="5"/>
  <c r="H22" i="5" s="1"/>
  <c r="G16" i="5"/>
  <c r="H16" i="5" s="1"/>
  <c r="G10" i="5"/>
  <c r="H10" i="5" s="1"/>
  <c r="G12" i="5"/>
  <c r="H12" i="5" s="1"/>
  <c r="G8" i="5"/>
  <c r="H8" i="5" s="1"/>
  <c r="F30" i="4"/>
  <c r="G30" i="4" s="1"/>
  <c r="F22" i="4"/>
  <c r="G22" i="4" s="1"/>
  <c r="I30" i="4"/>
  <c r="I26" i="4"/>
  <c r="I24" i="4"/>
  <c r="I22" i="4"/>
  <c r="I20" i="4"/>
  <c r="I28" i="4"/>
  <c r="I10" i="3"/>
  <c r="L10" i="3" s="1"/>
  <c r="I12" i="3"/>
  <c r="L12" i="3" s="1"/>
  <c r="I18" i="3"/>
  <c r="L18" i="3" s="1"/>
  <c r="I20" i="3"/>
  <c r="L20" i="3" s="1"/>
  <c r="J7" i="3"/>
  <c r="H8" i="3"/>
  <c r="I8" i="3" s="1"/>
  <c r="L8" i="3" s="1"/>
  <c r="H10" i="3"/>
  <c r="H12" i="3"/>
  <c r="H14" i="3"/>
  <c r="I14" i="3" s="1"/>
  <c r="L14" i="3" s="1"/>
  <c r="H16" i="3"/>
  <c r="I16" i="3" s="1"/>
  <c r="L16" i="3" s="1"/>
  <c r="H18" i="3"/>
  <c r="H20" i="3"/>
  <c r="H22" i="3"/>
  <c r="I22" i="3" s="1"/>
  <c r="L22" i="3" s="1"/>
  <c r="H6" i="3"/>
  <c r="I6" i="3" s="1"/>
  <c r="L6" i="3" s="1"/>
  <c r="E8" i="3"/>
  <c r="F9" i="3" s="1"/>
  <c r="G9" i="3" s="1"/>
  <c r="E10" i="3"/>
  <c r="E12" i="3"/>
  <c r="F11" i="3" s="1"/>
  <c r="G11" i="3" s="1"/>
  <c r="E14" i="3"/>
  <c r="F13" i="3" s="1"/>
  <c r="G13" i="3" s="1"/>
  <c r="E16" i="3"/>
  <c r="F15" i="3" s="1"/>
  <c r="G15" i="3" s="1"/>
  <c r="E18" i="3"/>
  <c r="E20" i="3"/>
  <c r="F19" i="3" s="1"/>
  <c r="G19" i="3" s="1"/>
  <c r="E22" i="3"/>
  <c r="F21" i="3" s="1"/>
  <c r="G21" i="3" s="1"/>
  <c r="E6" i="3"/>
  <c r="F5" i="3" s="1"/>
  <c r="G5" i="3" s="1"/>
  <c r="L12" i="1"/>
  <c r="K18" i="1"/>
  <c r="K8" i="1"/>
  <c r="K10" i="1"/>
  <c r="K12" i="1"/>
  <c r="K14" i="1"/>
  <c r="K16" i="1"/>
  <c r="K6" i="1"/>
  <c r="H8" i="1"/>
  <c r="L8" i="1" s="1"/>
  <c r="H10" i="1"/>
  <c r="L10" i="1" s="1"/>
  <c r="H12" i="1"/>
  <c r="H14" i="1"/>
  <c r="I13" i="1" s="1"/>
  <c r="J13" i="1" s="1"/>
  <c r="H16" i="1"/>
  <c r="L16" i="1" s="1"/>
  <c r="H18" i="1"/>
  <c r="L18" i="1" s="1"/>
  <c r="H6" i="1"/>
  <c r="L6" i="1" s="1"/>
  <c r="G9" i="1"/>
  <c r="G5" i="1"/>
  <c r="F7" i="1"/>
  <c r="G7" i="1" s="1"/>
  <c r="F9" i="1"/>
  <c r="F11" i="1"/>
  <c r="G11" i="1" s="1"/>
  <c r="F13" i="1"/>
  <c r="G13" i="1" s="1"/>
  <c r="F15" i="1"/>
  <c r="G15" i="1" s="1"/>
  <c r="F17" i="1"/>
  <c r="G17" i="1" s="1"/>
  <c r="F5" i="1"/>
  <c r="E8" i="1"/>
  <c r="E10" i="1"/>
  <c r="E12" i="1"/>
  <c r="E14" i="1"/>
  <c r="E16" i="1"/>
  <c r="E18" i="1"/>
  <c r="E6" i="1"/>
  <c r="J19" i="13" l="1"/>
  <c r="E21" i="13"/>
  <c r="F17" i="3"/>
  <c r="G17" i="3" s="1"/>
  <c r="F7" i="3"/>
  <c r="G7" i="3" s="1"/>
  <c r="J21" i="3"/>
  <c r="K21" i="3" s="1"/>
  <c r="J19" i="3"/>
  <c r="K19" i="3" s="1"/>
  <c r="J5" i="3"/>
  <c r="K5" i="3" s="1"/>
  <c r="K7" i="3"/>
  <c r="J9" i="3"/>
  <c r="K9" i="3" s="1"/>
  <c r="J11" i="3"/>
  <c r="K11" i="3" s="1"/>
  <c r="J13" i="3"/>
  <c r="K13" i="3" s="1"/>
  <c r="J15" i="3"/>
  <c r="K15" i="3" s="1"/>
  <c r="J17" i="3"/>
  <c r="K17" i="3" s="1"/>
  <c r="I17" i="1"/>
  <c r="J17" i="1" s="1"/>
  <c r="I9" i="1"/>
  <c r="J9" i="1" s="1"/>
  <c r="I5" i="1"/>
  <c r="J5" i="1" s="1"/>
  <c r="L14" i="1"/>
  <c r="I11" i="1"/>
  <c r="J11" i="1" s="1"/>
  <c r="I15" i="1"/>
  <c r="J15" i="1" s="1"/>
  <c r="I7" i="1"/>
  <c r="J7" i="1" s="1"/>
  <c r="E23" i="13" l="1"/>
  <c r="J23" i="13" s="1"/>
  <c r="J21" i="13"/>
</calcChain>
</file>

<file path=xl/sharedStrings.xml><?xml version="1.0" encoding="utf-8"?>
<sst xmlns="http://schemas.openxmlformats.org/spreadsheetml/2006/main" count="203" uniqueCount="44">
  <si>
    <t>SEK</t>
  </si>
  <si>
    <t>VEK</t>
  </si>
  <si>
    <t>DEK</t>
  </si>
  <si>
    <t>DK</t>
  </si>
  <si>
    <t>STK</t>
  </si>
  <si>
    <t>VTK</t>
  </si>
  <si>
    <t>DEI</t>
  </si>
  <si>
    <t>DI</t>
  </si>
  <si>
    <t>STI</t>
  </si>
  <si>
    <t>Pris</t>
  </si>
  <si>
    <t>Mengde</t>
  </si>
  <si>
    <t>a)</t>
  </si>
  <si>
    <t>Faste kostnader utgjør: kr 31,25 · 800 = kr 25 000</t>
  </si>
  <si>
    <r>
      <t>Pris</t>
    </r>
    <r>
      <rPr>
        <vertAlign val="subscript"/>
        <sz val="10"/>
        <rFont val="Arial"/>
        <family val="2"/>
      </rPr>
      <t>H</t>
    </r>
  </si>
  <si>
    <r>
      <t xml:space="preserve">Pris </t>
    </r>
    <r>
      <rPr>
        <vertAlign val="subscript"/>
        <sz val="10"/>
        <rFont val="Arial"/>
        <family val="2"/>
      </rPr>
      <t>U</t>
    </r>
  </si>
  <si>
    <r>
      <t xml:space="preserve">STI </t>
    </r>
    <r>
      <rPr>
        <vertAlign val="subscript"/>
        <sz val="10"/>
        <rFont val="Arial"/>
        <family val="2"/>
      </rPr>
      <t>U</t>
    </r>
  </si>
  <si>
    <r>
      <t>DI</t>
    </r>
    <r>
      <rPr>
        <vertAlign val="subscript"/>
        <sz val="10"/>
        <rFont val="Arial"/>
        <family val="2"/>
      </rPr>
      <t xml:space="preserve"> U</t>
    </r>
  </si>
  <si>
    <r>
      <t>DEI</t>
    </r>
    <r>
      <rPr>
        <vertAlign val="subscript"/>
        <sz val="10"/>
        <rFont val="Arial"/>
        <family val="2"/>
      </rPr>
      <t xml:space="preserve"> U</t>
    </r>
  </si>
  <si>
    <t>Eksportmarkedet</t>
  </si>
  <si>
    <t>Siden prisen er fast vil jo inntektsøkningen ved å selge</t>
  </si>
  <si>
    <r>
      <t>en enhet ekstra (DEI</t>
    </r>
    <r>
      <rPr>
        <vertAlign val="subscript"/>
        <sz val="10"/>
        <rFont val="Arial"/>
        <family val="2"/>
      </rPr>
      <t>U</t>
    </r>
    <r>
      <rPr>
        <sz val="10"/>
        <rFont val="Arial"/>
        <family val="2"/>
      </rPr>
      <t>) = Prisen på eksportmarkedet</t>
    </r>
  </si>
  <si>
    <r>
      <t xml:space="preserve">Vi legger merke til at Pris </t>
    </r>
    <r>
      <rPr>
        <vertAlign val="subscript"/>
        <sz val="10"/>
        <rFont val="Arial"/>
        <family val="2"/>
      </rPr>
      <t>U</t>
    </r>
    <r>
      <rPr>
        <sz val="10"/>
        <rFont val="Arial"/>
        <family val="2"/>
      </rPr>
      <t xml:space="preserve"> = DEI</t>
    </r>
    <r>
      <rPr>
        <vertAlign val="subscript"/>
        <sz val="10"/>
        <rFont val="Arial"/>
        <family val="2"/>
      </rPr>
      <t xml:space="preserve"> U</t>
    </r>
    <r>
      <rPr>
        <sz val="10"/>
        <rFont val="Arial"/>
        <family val="2"/>
      </rPr>
      <t xml:space="preserve"> på eksportmarkedet</t>
    </r>
  </si>
  <si>
    <t>ikke så tydelig.</t>
  </si>
  <si>
    <t xml:space="preserve">I diagrammet ligger disse to "oppå hverandre" og syntes derfor </t>
  </si>
  <si>
    <t>Det samme diagrammet som ovenfor er vis nedenfor, men med markeringer:</t>
  </si>
  <si>
    <t xml:space="preserve">VEK er proporsjonal på kr 50 og dermed vil også DEK være på kr 50 (kostnadsøkningen ved å lage en enhet ekstra. </t>
  </si>
  <si>
    <t>Disse to ligger "oppå hverandre" i diagrammet.</t>
  </si>
  <si>
    <t>b)</t>
  </si>
  <si>
    <t>c)</t>
  </si>
  <si>
    <t>Den vinningsoptimale mengden (DEK=DEI) leser vi av til ca. 5 600 enheter. Monopolprisen ser ut til å være ca. kr 124.</t>
  </si>
  <si>
    <t>d)</t>
  </si>
  <si>
    <t>Vinningsoptimal mengde leser vi av til ca. 3 750 enheter, mens vinningsoptimal pris utgjør ca. kr 36. ( SEK ved vinningsoptimal mengde utgjør ca. kr 24).</t>
  </si>
  <si>
    <t>Det maksimale overskuddet blir dermed: kr (36 - 24) * 3 750 = kr 45 000</t>
  </si>
  <si>
    <t>Den vinningsoptimale mengden er ca. 5 400 enheter  (DEK=DEI). (VEK ved vinningsoptimal mengde utgjør ca. kr 32,50).</t>
  </si>
  <si>
    <t>Maksimalt dekningsbidrag: kr (45 - 32,50) * 5 400 = kr 67 500</t>
  </si>
  <si>
    <t>Overskuddet, med utgangspunkt i beregnet DB over, blir: kr (67 500 - 25 000) = kr 42 500</t>
  </si>
  <si>
    <t>Bedriften går med overskudd mellom de to dekningspunktene (Pris=SEK). De inntreffer ved ca. 130 og 670 enheter</t>
  </si>
  <si>
    <t>Med vinningsoptimum mener vi skjæringspunktet mellom grafene for DEI og DEK. Vi leser av ca 442 enheter</t>
  </si>
  <si>
    <t>Laveste sum enhetskostnader har vi ved ca. 390 enheter.</t>
  </si>
  <si>
    <t>Maksimalt overskudd: kr (55 000 - 34 000) · 442 = kr 9 282 000</t>
  </si>
  <si>
    <t>e)</t>
  </si>
  <si>
    <t>DAK</t>
  </si>
  <si>
    <t>DAEK</t>
  </si>
  <si>
    <t>Driftsavhengige kostnader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</si>
</sst>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_(* \(#,##0.00\);_(* &quot;-&quot;??_);_(@_)"/>
    <numFmt numFmtId="165" formatCode="#,##0.0"/>
  </numFmts>
  <fonts count="3" x14ac:knownFonts="1">
    <font>
      <sz val="10"/>
      <name val="Arial"/>
      <family val="2"/>
    </font>
    <font>
      <sz val="10"/>
      <name val="Arial"/>
      <family val="2"/>
    </font>
    <font>
      <vertAlign val="subscript"/>
      <sz val="10"/>
      <name val="Arial"/>
      <family val="2"/>
    </font>
  </fonts>
  <fills count="5">
    <fill>
      <patternFill patternType="none"/>
    </fill>
    <fill>
      <patternFill patternType="gray125"/>
    </fill>
    <fill>
      <patternFill patternType="solid">
        <fgColor indexed="22"/>
        <bgColor indexed="64"/>
      </patternFill>
    </fill>
    <fill>
      <patternFill patternType="solid">
        <fgColor rgb="FFFFFF00"/>
        <bgColor indexed="64"/>
      </patternFill>
    </fill>
    <fill>
      <patternFill patternType="solid">
        <fgColor theme="0" tint="-0.24994659260841701"/>
        <bgColor indexed="64"/>
      </patternFill>
    </fill>
  </fills>
  <borders count="3">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s>
  <cellStyleXfs count="2">
    <xf numFmtId="0" fontId="0" fillId="0" borderId="0"/>
    <xf numFmtId="164" fontId="1" fillId="0" borderId="0" applyFont="0" applyFill="0" applyBorder="0" applyAlignment="0" applyProtection="0"/>
  </cellStyleXfs>
  <cellXfs count="13">
    <xf numFmtId="0" fontId="0" fillId="0" borderId="0" xfId="0"/>
    <xf numFmtId="3" fontId="0" fillId="0" borderId="1" xfId="1" applyNumberFormat="1" applyFont="1" applyBorder="1"/>
    <xf numFmtId="0" fontId="0" fillId="0" borderId="0" xfId="0" applyAlignment="1">
      <alignment horizontal="center"/>
    </xf>
    <xf numFmtId="0" fontId="0" fillId="2" borderId="1" xfId="0" quotePrefix="1" applyFill="1" applyBorder="1" applyAlignment="1">
      <alignment horizontal="center"/>
    </xf>
    <xf numFmtId="0" fontId="0" fillId="2" borderId="1" xfId="0" applyFill="1" applyBorder="1" applyAlignment="1">
      <alignment horizontal="center"/>
    </xf>
    <xf numFmtId="0" fontId="1" fillId="0" borderId="0" xfId="0" applyFont="1"/>
    <xf numFmtId="0" fontId="0" fillId="3" borderId="1" xfId="0" applyFill="1" applyBorder="1" applyAlignment="1">
      <alignment horizontal="center"/>
    </xf>
    <xf numFmtId="3" fontId="0" fillId="3" borderId="1" xfId="1" applyNumberFormat="1" applyFont="1" applyFill="1" applyBorder="1"/>
    <xf numFmtId="165" fontId="0" fillId="3" borderId="1" xfId="1" applyNumberFormat="1" applyFont="1" applyFill="1" applyBorder="1"/>
    <xf numFmtId="0" fontId="0" fillId="4" borderId="0" xfId="0" applyFill="1" applyAlignment="1">
      <alignment horizontal="center"/>
    </xf>
    <xf numFmtId="165" fontId="0" fillId="0" borderId="1" xfId="1" applyNumberFormat="1" applyFont="1" applyBorder="1"/>
    <xf numFmtId="0" fontId="0" fillId="4" borderId="0" xfId="0" applyFill="1" applyAlignment="1">
      <alignment horizontal="center"/>
    </xf>
    <xf numFmtId="0" fontId="0" fillId="0" borderId="2" xfId="0" applyBorder="1" applyAlignment="1">
      <alignment horizontal="center"/>
    </xf>
  </cellXfs>
  <cellStyles count="2">
    <cellStyle name="Komma" xfId="1" builtinId="3"/>
    <cellStyle name="Normal"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'5.1'!$C$3</c:f>
              <c:strCache>
                <c:ptCount val="1"/>
                <c:pt idx="0">
                  <c:v>Pris</c:v>
                </c:pt>
              </c:strCache>
            </c:strRef>
          </c:tx>
          <c:spPr>
            <a:ln w="19050" cap="rnd">
              <a:solidFill>
                <a:schemeClr val="accent1"/>
              </a:solidFill>
              <a:round/>
            </a:ln>
            <a:effectLst/>
          </c:spPr>
          <c:marker>
            <c:symbol val="none"/>
          </c:marker>
          <c:xVal>
            <c:numRef>
              <c:f>'5.1'!$B$4:$B$20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'5.1'!$C$4:$C$20</c:f>
              <c:numCache>
                <c:formatCode>#,##0</c:formatCode>
                <c:ptCount val="17"/>
                <c:pt idx="2">
                  <c:v>170</c:v>
                </c:pt>
                <c:pt idx="4">
                  <c:v>160</c:v>
                </c:pt>
                <c:pt idx="6">
                  <c:v>150</c:v>
                </c:pt>
                <c:pt idx="8">
                  <c:v>140</c:v>
                </c:pt>
                <c:pt idx="10">
                  <c:v>130</c:v>
                </c:pt>
                <c:pt idx="12">
                  <c:v>120</c:v>
                </c:pt>
                <c:pt idx="14">
                  <c:v>110</c:v>
                </c:pt>
                <c:pt idx="16">
                  <c:v>100</c:v>
                </c:pt>
              </c:numCache>
            </c:numRef>
          </c:yVal>
          <c:smooth val="1"/>
          <c:extLst>
            <c:ext xmlns:c16="http://schemas.microsoft.com/office/drawing/2014/chart" uri="{C3380CC4-5D6E-409C-BE32-E72D297353CC}">
              <c16:uniqueId val="{00000000-709D-41B3-B567-517660C831A1}"/>
            </c:ext>
          </c:extLst>
        </c:ser>
        <c:ser>
          <c:idx val="1"/>
          <c:order val="1"/>
          <c:tx>
            <c:strRef>
              <c:f>'5.1'!$D$3</c:f>
              <c:strCache>
                <c:ptCount val="1"/>
                <c:pt idx="0">
                  <c:v>VEK</c:v>
                </c:pt>
              </c:strCache>
            </c:strRef>
          </c:tx>
          <c:spPr>
            <a:ln w="19050" cap="rnd">
              <a:solidFill>
                <a:schemeClr val="accent2"/>
              </a:solidFill>
              <a:round/>
            </a:ln>
            <a:effectLst/>
          </c:spPr>
          <c:marker>
            <c:symbol val="none"/>
          </c:marker>
          <c:xVal>
            <c:numRef>
              <c:f>'5.1'!$B$4:$B$20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'5.1'!$D$4:$D$20</c:f>
              <c:numCache>
                <c:formatCode>#\ ##0.0</c:formatCode>
                <c:ptCount val="17"/>
                <c:pt idx="2">
                  <c:v>75</c:v>
                </c:pt>
                <c:pt idx="4">
                  <c:v>62.5</c:v>
                </c:pt>
                <c:pt idx="6">
                  <c:v>55</c:v>
                </c:pt>
                <c:pt idx="8">
                  <c:v>50</c:v>
                </c:pt>
                <c:pt idx="10">
                  <c:v>49</c:v>
                </c:pt>
                <c:pt idx="12">
                  <c:v>52</c:v>
                </c:pt>
                <c:pt idx="14">
                  <c:v>59</c:v>
                </c:pt>
                <c:pt idx="16">
                  <c:v>71</c:v>
                </c:pt>
              </c:numCache>
            </c:numRef>
          </c:yVal>
          <c:smooth val="1"/>
          <c:extLst>
            <c:ext xmlns:c16="http://schemas.microsoft.com/office/drawing/2014/chart" uri="{C3380CC4-5D6E-409C-BE32-E72D297353CC}">
              <c16:uniqueId val="{00000001-709D-41B3-B567-517660C831A1}"/>
            </c:ext>
          </c:extLst>
        </c:ser>
        <c:ser>
          <c:idx val="2"/>
          <c:order val="2"/>
          <c:tx>
            <c:strRef>
              <c:f>'5.1'!$G$3</c:f>
              <c:strCache>
                <c:ptCount val="1"/>
                <c:pt idx="0">
                  <c:v>DEI</c:v>
                </c:pt>
              </c:strCache>
            </c:strRef>
          </c:tx>
          <c:spPr>
            <a:ln w="19050" cap="rnd">
              <a:solidFill>
                <a:schemeClr val="accent3"/>
              </a:solidFill>
              <a:round/>
            </a:ln>
            <a:effectLst/>
          </c:spPr>
          <c:marker>
            <c:symbol val="none"/>
          </c:marker>
          <c:xVal>
            <c:numRef>
              <c:f>'5.1'!$B$4:$B$20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'5.1'!$G$4:$G$20</c:f>
              <c:numCache>
                <c:formatCode>#,##0</c:formatCode>
                <c:ptCount val="17"/>
                <c:pt idx="1">
                  <c:v>170</c:v>
                </c:pt>
                <c:pt idx="3">
                  <c:v>150</c:v>
                </c:pt>
                <c:pt idx="5">
                  <c:v>130</c:v>
                </c:pt>
                <c:pt idx="7">
                  <c:v>110</c:v>
                </c:pt>
                <c:pt idx="9">
                  <c:v>90</c:v>
                </c:pt>
                <c:pt idx="11">
                  <c:v>70</c:v>
                </c:pt>
                <c:pt idx="13">
                  <c:v>50</c:v>
                </c:pt>
                <c:pt idx="15">
                  <c:v>30</c:v>
                </c:pt>
              </c:numCache>
            </c:numRef>
          </c:yVal>
          <c:smooth val="1"/>
          <c:extLst>
            <c:ext xmlns:c16="http://schemas.microsoft.com/office/drawing/2014/chart" uri="{C3380CC4-5D6E-409C-BE32-E72D297353CC}">
              <c16:uniqueId val="{00000002-709D-41B3-B567-517660C831A1}"/>
            </c:ext>
          </c:extLst>
        </c:ser>
        <c:ser>
          <c:idx val="3"/>
          <c:order val="3"/>
          <c:tx>
            <c:strRef>
              <c:f>'5.1'!$J$3</c:f>
              <c:strCache>
                <c:ptCount val="1"/>
                <c:pt idx="0">
                  <c:v>DEK</c:v>
                </c:pt>
              </c:strCache>
            </c:strRef>
          </c:tx>
          <c:spPr>
            <a:ln w="19050" cap="rnd">
              <a:solidFill>
                <a:schemeClr val="accent4"/>
              </a:solidFill>
              <a:round/>
            </a:ln>
            <a:effectLst/>
          </c:spPr>
          <c:marker>
            <c:symbol val="none"/>
          </c:marker>
          <c:xVal>
            <c:numRef>
              <c:f>'5.1'!$B$4:$B$20</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'5.1'!$J$4:$J$20</c:f>
              <c:numCache>
                <c:formatCode>#,##0</c:formatCode>
                <c:ptCount val="17"/>
                <c:pt idx="1">
                  <c:v>75</c:v>
                </c:pt>
                <c:pt idx="3">
                  <c:v>50</c:v>
                </c:pt>
                <c:pt idx="5">
                  <c:v>40</c:v>
                </c:pt>
                <c:pt idx="7">
                  <c:v>35</c:v>
                </c:pt>
                <c:pt idx="9">
                  <c:v>45</c:v>
                </c:pt>
                <c:pt idx="11">
                  <c:v>67</c:v>
                </c:pt>
                <c:pt idx="13">
                  <c:v>101</c:v>
                </c:pt>
                <c:pt idx="15">
                  <c:v>155</c:v>
                </c:pt>
              </c:numCache>
            </c:numRef>
          </c:yVal>
          <c:smooth val="1"/>
          <c:extLst>
            <c:ext xmlns:c16="http://schemas.microsoft.com/office/drawing/2014/chart" uri="{C3380CC4-5D6E-409C-BE32-E72D297353CC}">
              <c16:uniqueId val="{00000003-709D-41B3-B567-517660C831A1}"/>
            </c:ext>
          </c:extLst>
        </c:ser>
        <c:dLbls>
          <c:showLegendKey val="0"/>
          <c:showVal val="0"/>
          <c:showCatName val="0"/>
          <c:showSerName val="0"/>
          <c:showPercent val="0"/>
          <c:showBubbleSize val="0"/>
        </c:dLbls>
        <c:axId val="340104816"/>
        <c:axId val="340105800"/>
      </c:scatterChart>
      <c:valAx>
        <c:axId val="3401048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40105800"/>
        <c:crosses val="autoZero"/>
        <c:crossBetween val="midCat"/>
      </c:valAx>
      <c:valAx>
        <c:axId val="340105800"/>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3401048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'11'!$C$19</c:f>
              <c:strCache>
                <c:ptCount val="1"/>
                <c:pt idx="0">
                  <c:v>Pris</c:v>
                </c:pt>
              </c:strCache>
            </c:strRef>
          </c:tx>
          <c:spPr>
            <a:ln w="19050" cap="rnd">
              <a:solidFill>
                <a:schemeClr val="accent1"/>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'11'!$C$20:$C$36</c:f>
              <c:numCache>
                <c:formatCode>#,##0</c:formatCode>
                <c:ptCount val="17"/>
                <c:pt idx="2">
                  <c:v>160</c:v>
                </c:pt>
                <c:pt idx="4">
                  <c:v>160</c:v>
                </c:pt>
                <c:pt idx="6">
                  <c:v>160</c:v>
                </c:pt>
                <c:pt idx="8">
                  <c:v>160</c:v>
                </c:pt>
                <c:pt idx="10">
                  <c:v>160</c:v>
                </c:pt>
                <c:pt idx="12">
                  <c:v>160</c:v>
                </c:pt>
                <c:pt idx="14">
                  <c:v>160</c:v>
                </c:pt>
                <c:pt idx="16">
                  <c:v>160</c:v>
                </c:pt>
              </c:numCache>
            </c:numRef>
          </c:yVal>
          <c:smooth val="1"/>
          <c:extLst>
            <c:ext xmlns:c16="http://schemas.microsoft.com/office/drawing/2014/chart" uri="{C3380CC4-5D6E-409C-BE32-E72D297353CC}">
              <c16:uniqueId val="{00000000-4EE8-4712-938E-6B480BFF3524}"/>
            </c:ext>
          </c:extLst>
        </c:ser>
        <c:ser>
          <c:idx val="1"/>
          <c:order val="1"/>
          <c:tx>
            <c:strRef>
              <c:f>'11'!$H$19</c:f>
              <c:strCache>
                <c:ptCount val="1"/>
                <c:pt idx="0">
                  <c:v>DEI</c:v>
                </c:pt>
              </c:strCache>
            </c:strRef>
          </c:tx>
          <c:spPr>
            <a:ln w="19050" cap="rnd">
              <a:solidFill>
                <a:schemeClr val="accent2"/>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'11'!$H$20:$H$36</c:f>
              <c:numCache>
                <c:formatCode>#,##0</c:formatCode>
                <c:ptCount val="17"/>
                <c:pt idx="1">
                  <c:v>160</c:v>
                </c:pt>
                <c:pt idx="3">
                  <c:v>160</c:v>
                </c:pt>
                <c:pt idx="5">
                  <c:v>160</c:v>
                </c:pt>
                <c:pt idx="7">
                  <c:v>160</c:v>
                </c:pt>
                <c:pt idx="9">
                  <c:v>160</c:v>
                </c:pt>
                <c:pt idx="11">
                  <c:v>160</c:v>
                </c:pt>
                <c:pt idx="13">
                  <c:v>160</c:v>
                </c:pt>
                <c:pt idx="15">
                  <c:v>160</c:v>
                </c:pt>
              </c:numCache>
            </c:numRef>
          </c:yVal>
          <c:smooth val="1"/>
          <c:extLst>
            <c:ext xmlns:c16="http://schemas.microsoft.com/office/drawing/2014/chart" uri="{C3380CC4-5D6E-409C-BE32-E72D297353CC}">
              <c16:uniqueId val="{00000001-4EE8-4712-938E-6B480BFF3524}"/>
            </c:ext>
          </c:extLst>
        </c:ser>
        <c:ser>
          <c:idx val="2"/>
          <c:order val="2"/>
          <c:tx>
            <c:strRef>
              <c:f>'11'!$J$19</c:f>
              <c:strCache>
                <c:ptCount val="1"/>
                <c:pt idx="0">
                  <c:v>DEK</c:v>
                </c:pt>
              </c:strCache>
            </c:strRef>
          </c:tx>
          <c:spPr>
            <a:ln w="19050" cap="rnd">
              <a:solidFill>
                <a:schemeClr val="accent3"/>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'11'!$J$20:$J$36</c:f>
              <c:numCache>
                <c:formatCode>#,##0</c:formatCode>
                <c:ptCount val="17"/>
                <c:pt idx="1">
                  <c:v>180</c:v>
                </c:pt>
                <c:pt idx="3">
                  <c:v>120</c:v>
                </c:pt>
                <c:pt idx="5">
                  <c:v>90</c:v>
                </c:pt>
                <c:pt idx="7">
                  <c:v>60</c:v>
                </c:pt>
                <c:pt idx="9">
                  <c:v>50</c:v>
                </c:pt>
                <c:pt idx="11">
                  <c:v>80</c:v>
                </c:pt>
                <c:pt idx="13">
                  <c:v>190</c:v>
                </c:pt>
                <c:pt idx="15">
                  <c:v>350</c:v>
                </c:pt>
              </c:numCache>
            </c:numRef>
          </c:yVal>
          <c:smooth val="1"/>
          <c:extLst>
            <c:ext xmlns:c16="http://schemas.microsoft.com/office/drawing/2014/chart" uri="{C3380CC4-5D6E-409C-BE32-E72D297353CC}">
              <c16:uniqueId val="{00000002-4EE8-4712-938E-6B480BFF3524}"/>
            </c:ext>
          </c:extLst>
        </c:ser>
        <c:ser>
          <c:idx val="3"/>
          <c:order val="3"/>
          <c:tx>
            <c:strRef>
              <c:f>'11'!$K$19</c:f>
              <c:strCache>
                <c:ptCount val="1"/>
                <c:pt idx="0">
                  <c:v>VEK</c:v>
                </c:pt>
              </c:strCache>
            </c:strRef>
          </c:tx>
          <c:spPr>
            <a:ln w="19050" cap="rnd">
              <a:solidFill>
                <a:schemeClr val="accent4"/>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'11'!$K$20:$K$36</c:f>
              <c:numCache>
                <c:formatCode>#,##0</c:formatCode>
                <c:ptCount val="17"/>
                <c:pt idx="2">
                  <c:v>180</c:v>
                </c:pt>
                <c:pt idx="4">
                  <c:v>150</c:v>
                </c:pt>
                <c:pt idx="6">
                  <c:v>130</c:v>
                </c:pt>
                <c:pt idx="8">
                  <c:v>112.5</c:v>
                </c:pt>
                <c:pt idx="10">
                  <c:v>100</c:v>
                </c:pt>
                <c:pt idx="12">
                  <c:v>96.666666666666671</c:v>
                </c:pt>
                <c:pt idx="14">
                  <c:v>110</c:v>
                </c:pt>
                <c:pt idx="16">
                  <c:v>140</c:v>
                </c:pt>
              </c:numCache>
            </c:numRef>
          </c:yVal>
          <c:smooth val="1"/>
          <c:extLst>
            <c:ext xmlns:c16="http://schemas.microsoft.com/office/drawing/2014/chart" uri="{C3380CC4-5D6E-409C-BE32-E72D297353CC}">
              <c16:uniqueId val="{00000003-4EE8-4712-938E-6B480BFF3524}"/>
            </c:ext>
          </c:extLst>
        </c:ser>
        <c:ser>
          <c:idx val="4"/>
          <c:order val="4"/>
          <c:tx>
            <c:strRef>
              <c:f>'11'!$L$19</c:f>
              <c:strCache>
                <c:ptCount val="1"/>
                <c:pt idx="0">
                  <c:v>SEK</c:v>
                </c:pt>
              </c:strCache>
            </c:strRef>
          </c:tx>
          <c:spPr>
            <a:ln w="19050" cap="rnd">
              <a:solidFill>
                <a:schemeClr val="accent5"/>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'11'!$L$20:$L$36</c:f>
              <c:numCache>
                <c:formatCode>#,##0</c:formatCode>
                <c:ptCount val="17"/>
                <c:pt idx="2">
                  <c:v>380</c:v>
                </c:pt>
                <c:pt idx="4">
                  <c:v>250</c:v>
                </c:pt>
                <c:pt idx="6">
                  <c:v>196.66666666666666</c:v>
                </c:pt>
                <c:pt idx="8">
                  <c:v>162.5</c:v>
                </c:pt>
                <c:pt idx="10">
                  <c:v>140</c:v>
                </c:pt>
                <c:pt idx="12">
                  <c:v>130</c:v>
                </c:pt>
                <c:pt idx="14">
                  <c:v>138.57142857142858</c:v>
                </c:pt>
                <c:pt idx="16">
                  <c:v>165</c:v>
                </c:pt>
              </c:numCache>
            </c:numRef>
          </c:yVal>
          <c:smooth val="1"/>
          <c:extLst>
            <c:ext xmlns:c16="http://schemas.microsoft.com/office/drawing/2014/chart" uri="{C3380CC4-5D6E-409C-BE32-E72D297353CC}">
              <c16:uniqueId val="{00000004-4EE8-4712-938E-6B480BFF3524}"/>
            </c:ext>
          </c:extLst>
        </c:ser>
        <c:ser>
          <c:idx val="5"/>
          <c:order val="5"/>
          <c:tx>
            <c:strRef>
              <c:f>'11'!$O$19</c:f>
              <c:strCache>
                <c:ptCount val="1"/>
                <c:pt idx="0">
                  <c:v>DAEK</c:v>
                </c:pt>
              </c:strCache>
            </c:strRef>
          </c:tx>
          <c:spPr>
            <a:ln w="19050" cap="rnd">
              <a:solidFill>
                <a:schemeClr val="accent6"/>
              </a:solidFill>
              <a:round/>
            </a:ln>
            <a:effectLst/>
          </c:spPr>
          <c:marker>
            <c:symbol val="none"/>
          </c:marker>
          <c:xVal>
            <c:numRef>
              <c:f>'11'!$B$20:$B$36</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'11'!$O$20:$O$36</c:f>
              <c:numCache>
                <c:formatCode>#,##0</c:formatCode>
                <c:ptCount val="17"/>
                <c:pt idx="2" formatCode="#\ ##0.0">
                  <c:v>260</c:v>
                </c:pt>
                <c:pt idx="4" formatCode="#\ ##0.0">
                  <c:v>190</c:v>
                </c:pt>
                <c:pt idx="6" formatCode="#\ ##0.0">
                  <c:v>156.66666666666666</c:v>
                </c:pt>
                <c:pt idx="8" formatCode="#\ ##0.0">
                  <c:v>132.5</c:v>
                </c:pt>
                <c:pt idx="10" formatCode="#\ ##0.0">
                  <c:v>116</c:v>
                </c:pt>
                <c:pt idx="12" formatCode="#\ ##0.0">
                  <c:v>110</c:v>
                </c:pt>
                <c:pt idx="14" formatCode="#\ ##0.0">
                  <c:v>121.42857142857143</c:v>
                </c:pt>
                <c:pt idx="16" formatCode="#\ ##0.0">
                  <c:v>150</c:v>
                </c:pt>
              </c:numCache>
            </c:numRef>
          </c:yVal>
          <c:smooth val="1"/>
          <c:extLst>
            <c:ext xmlns:c16="http://schemas.microsoft.com/office/drawing/2014/chart" uri="{C3380CC4-5D6E-409C-BE32-E72D297353CC}">
              <c16:uniqueId val="{00000005-4EE8-4712-938E-6B480BFF3524}"/>
            </c:ext>
          </c:extLst>
        </c:ser>
        <c:dLbls>
          <c:showLegendKey val="0"/>
          <c:showVal val="0"/>
          <c:showCatName val="0"/>
          <c:showSerName val="0"/>
          <c:showPercent val="0"/>
          <c:showBubbleSize val="0"/>
        </c:dLbls>
        <c:axId val="614533016"/>
        <c:axId val="614546792"/>
      </c:scatterChart>
      <c:valAx>
        <c:axId val="614533016"/>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14546792"/>
        <c:crosses val="autoZero"/>
        <c:crossBetween val="midCat"/>
      </c:valAx>
      <c:valAx>
        <c:axId val="6145467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14533016"/>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'13'!$C$3</c:f>
              <c:strCache>
                <c:ptCount val="1"/>
                <c:pt idx="0">
                  <c:v>PrisH</c:v>
                </c:pt>
              </c:strCache>
            </c:strRef>
          </c:tx>
          <c:spPr>
            <a:ln w="19050" cap="rnd">
              <a:solidFill>
                <a:schemeClr val="accent1"/>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'13'!$C$4:$C$16</c:f>
              <c:numCache>
                <c:formatCode>#,##0</c:formatCode>
                <c:ptCount val="13"/>
                <c:pt idx="2">
                  <c:v>500</c:v>
                </c:pt>
                <c:pt idx="4">
                  <c:v>450</c:v>
                </c:pt>
                <c:pt idx="6">
                  <c:v>400</c:v>
                </c:pt>
                <c:pt idx="8">
                  <c:v>350</c:v>
                </c:pt>
                <c:pt idx="10">
                  <c:v>300</c:v>
                </c:pt>
                <c:pt idx="12">
                  <c:v>250</c:v>
                </c:pt>
              </c:numCache>
            </c:numRef>
          </c:yVal>
          <c:smooth val="1"/>
          <c:extLst>
            <c:ext xmlns:c16="http://schemas.microsoft.com/office/drawing/2014/chart" uri="{C3380CC4-5D6E-409C-BE32-E72D297353CC}">
              <c16:uniqueId val="{00000000-A151-4968-B89E-456DFBF2C4EE}"/>
            </c:ext>
          </c:extLst>
        </c:ser>
        <c:ser>
          <c:idx val="1"/>
          <c:order val="1"/>
          <c:tx>
            <c:strRef>
              <c:f>'13'!$D$3</c:f>
              <c:strCache>
                <c:ptCount val="1"/>
                <c:pt idx="0">
                  <c:v>VEK</c:v>
                </c:pt>
              </c:strCache>
            </c:strRef>
          </c:tx>
          <c:spPr>
            <a:ln w="19050" cap="rnd">
              <a:solidFill>
                <a:schemeClr val="accent2"/>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'13'!$D$4:$D$16</c:f>
              <c:numCache>
                <c:formatCode>#,##0</c:formatCode>
                <c:ptCount val="13"/>
                <c:pt idx="2">
                  <c:v>250</c:v>
                </c:pt>
                <c:pt idx="4">
                  <c:v>200</c:v>
                </c:pt>
                <c:pt idx="6">
                  <c:v>167</c:v>
                </c:pt>
                <c:pt idx="8">
                  <c:v>163</c:v>
                </c:pt>
                <c:pt idx="10">
                  <c:v>190</c:v>
                </c:pt>
                <c:pt idx="12">
                  <c:v>233</c:v>
                </c:pt>
              </c:numCache>
            </c:numRef>
          </c:yVal>
          <c:smooth val="1"/>
          <c:extLst>
            <c:ext xmlns:c16="http://schemas.microsoft.com/office/drawing/2014/chart" uri="{C3380CC4-5D6E-409C-BE32-E72D297353CC}">
              <c16:uniqueId val="{00000001-A151-4968-B89E-456DFBF2C4EE}"/>
            </c:ext>
          </c:extLst>
        </c:ser>
        <c:ser>
          <c:idx val="2"/>
          <c:order val="2"/>
          <c:tx>
            <c:strRef>
              <c:f>'13'!$G$3</c:f>
              <c:strCache>
                <c:ptCount val="1"/>
                <c:pt idx="0">
                  <c:v>DEI</c:v>
                </c:pt>
              </c:strCache>
            </c:strRef>
          </c:tx>
          <c:spPr>
            <a:ln w="19050" cap="rnd">
              <a:solidFill>
                <a:schemeClr val="accent3"/>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'13'!$G$4:$G$16</c:f>
              <c:numCache>
                <c:formatCode>#,##0</c:formatCode>
                <c:ptCount val="13"/>
                <c:pt idx="1">
                  <c:v>500</c:v>
                </c:pt>
                <c:pt idx="3">
                  <c:v>400</c:v>
                </c:pt>
                <c:pt idx="5">
                  <c:v>300</c:v>
                </c:pt>
                <c:pt idx="7">
                  <c:v>200</c:v>
                </c:pt>
                <c:pt idx="9">
                  <c:v>100</c:v>
                </c:pt>
                <c:pt idx="11">
                  <c:v>0</c:v>
                </c:pt>
              </c:numCache>
            </c:numRef>
          </c:yVal>
          <c:smooth val="1"/>
          <c:extLst>
            <c:ext xmlns:c16="http://schemas.microsoft.com/office/drawing/2014/chart" uri="{C3380CC4-5D6E-409C-BE32-E72D297353CC}">
              <c16:uniqueId val="{00000002-A151-4968-B89E-456DFBF2C4EE}"/>
            </c:ext>
          </c:extLst>
        </c:ser>
        <c:ser>
          <c:idx val="3"/>
          <c:order val="3"/>
          <c:tx>
            <c:strRef>
              <c:f>'13'!$J$3</c:f>
              <c:strCache>
                <c:ptCount val="1"/>
                <c:pt idx="0">
                  <c:v>DEK</c:v>
                </c:pt>
              </c:strCache>
            </c:strRef>
          </c:tx>
          <c:spPr>
            <a:ln w="19050" cap="rnd">
              <a:solidFill>
                <a:schemeClr val="accent4"/>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'13'!$J$4:$J$16</c:f>
              <c:numCache>
                <c:formatCode>#,##0</c:formatCode>
                <c:ptCount val="13"/>
                <c:pt idx="1">
                  <c:v>250</c:v>
                </c:pt>
                <c:pt idx="3">
                  <c:v>150</c:v>
                </c:pt>
                <c:pt idx="5">
                  <c:v>101</c:v>
                </c:pt>
                <c:pt idx="7">
                  <c:v>151</c:v>
                </c:pt>
                <c:pt idx="9">
                  <c:v>298</c:v>
                </c:pt>
                <c:pt idx="11">
                  <c:v>448</c:v>
                </c:pt>
              </c:numCache>
            </c:numRef>
          </c:yVal>
          <c:smooth val="1"/>
          <c:extLst>
            <c:ext xmlns:c16="http://schemas.microsoft.com/office/drawing/2014/chart" uri="{C3380CC4-5D6E-409C-BE32-E72D297353CC}">
              <c16:uniqueId val="{00000003-A151-4968-B89E-456DFBF2C4EE}"/>
            </c:ext>
          </c:extLst>
        </c:ser>
        <c:ser>
          <c:idx val="4"/>
          <c:order val="4"/>
          <c:tx>
            <c:strRef>
              <c:f>'13'!$L$3</c:f>
              <c:strCache>
                <c:ptCount val="1"/>
                <c:pt idx="0">
                  <c:v>Pris U</c:v>
                </c:pt>
              </c:strCache>
            </c:strRef>
          </c:tx>
          <c:spPr>
            <a:ln w="19050" cap="rnd">
              <a:solidFill>
                <a:schemeClr val="accent5"/>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'13'!$L$4:$L$16</c:f>
              <c:numCache>
                <c:formatCode>#,##0</c:formatCode>
                <c:ptCount val="13"/>
                <c:pt idx="2">
                  <c:v>300</c:v>
                </c:pt>
                <c:pt idx="4">
                  <c:v>300</c:v>
                </c:pt>
                <c:pt idx="6">
                  <c:v>300</c:v>
                </c:pt>
                <c:pt idx="8">
                  <c:v>300</c:v>
                </c:pt>
                <c:pt idx="10">
                  <c:v>300</c:v>
                </c:pt>
                <c:pt idx="12">
                  <c:v>300</c:v>
                </c:pt>
              </c:numCache>
            </c:numRef>
          </c:yVal>
          <c:smooth val="1"/>
          <c:extLst>
            <c:ext xmlns:c16="http://schemas.microsoft.com/office/drawing/2014/chart" uri="{C3380CC4-5D6E-409C-BE32-E72D297353CC}">
              <c16:uniqueId val="{00000004-A151-4968-B89E-456DFBF2C4EE}"/>
            </c:ext>
          </c:extLst>
        </c:ser>
        <c:ser>
          <c:idx val="5"/>
          <c:order val="5"/>
          <c:tx>
            <c:strRef>
              <c:f>'13'!$O$3</c:f>
              <c:strCache>
                <c:ptCount val="1"/>
                <c:pt idx="0">
                  <c:v>DEI U</c:v>
                </c:pt>
              </c:strCache>
            </c:strRef>
          </c:tx>
          <c:spPr>
            <a:ln w="19050" cap="rnd">
              <a:solidFill>
                <a:schemeClr val="accent6"/>
              </a:solidFill>
              <a:round/>
            </a:ln>
            <a:effectLst/>
          </c:spPr>
          <c:marker>
            <c:symbol val="none"/>
          </c:marker>
          <c:xVal>
            <c:numRef>
              <c:f>'13'!$B$4:$B$16</c:f>
              <c:numCache>
                <c:formatCode>#,##0</c:formatCode>
                <c:ptCount val="13"/>
                <c:pt idx="0">
                  <c:v>0</c:v>
                </c:pt>
                <c:pt idx="1">
                  <c:v>50</c:v>
                </c:pt>
                <c:pt idx="2">
                  <c:v>100</c:v>
                </c:pt>
                <c:pt idx="3">
                  <c:v>150</c:v>
                </c:pt>
                <c:pt idx="4">
                  <c:v>200</c:v>
                </c:pt>
                <c:pt idx="5">
                  <c:v>250</c:v>
                </c:pt>
                <c:pt idx="6">
                  <c:v>300</c:v>
                </c:pt>
                <c:pt idx="7">
                  <c:v>350</c:v>
                </c:pt>
                <c:pt idx="8">
                  <c:v>400</c:v>
                </c:pt>
                <c:pt idx="9">
                  <c:v>450</c:v>
                </c:pt>
                <c:pt idx="10">
                  <c:v>500</c:v>
                </c:pt>
                <c:pt idx="11">
                  <c:v>550</c:v>
                </c:pt>
                <c:pt idx="12">
                  <c:v>600</c:v>
                </c:pt>
              </c:numCache>
            </c:numRef>
          </c:xVal>
          <c:yVal>
            <c:numRef>
              <c:f>'13'!$O$4:$O$16</c:f>
              <c:numCache>
                <c:formatCode>#,##0</c:formatCode>
                <c:ptCount val="13"/>
                <c:pt idx="1">
                  <c:v>300</c:v>
                </c:pt>
                <c:pt idx="3">
                  <c:v>300</c:v>
                </c:pt>
                <c:pt idx="5">
                  <c:v>300</c:v>
                </c:pt>
                <c:pt idx="7">
                  <c:v>300</c:v>
                </c:pt>
                <c:pt idx="9">
                  <c:v>300</c:v>
                </c:pt>
                <c:pt idx="11">
                  <c:v>300</c:v>
                </c:pt>
              </c:numCache>
            </c:numRef>
          </c:yVal>
          <c:smooth val="1"/>
          <c:extLst>
            <c:ext xmlns:c16="http://schemas.microsoft.com/office/drawing/2014/chart" uri="{C3380CC4-5D6E-409C-BE32-E72D297353CC}">
              <c16:uniqueId val="{00000005-A151-4968-B89E-456DFBF2C4EE}"/>
            </c:ext>
          </c:extLst>
        </c:ser>
        <c:dLbls>
          <c:showLegendKey val="0"/>
          <c:showVal val="0"/>
          <c:showCatName val="0"/>
          <c:showSerName val="0"/>
          <c:showPercent val="0"/>
          <c:showBubbleSize val="0"/>
        </c:dLbls>
        <c:axId val="636250448"/>
        <c:axId val="636251432"/>
      </c:scatterChart>
      <c:valAx>
        <c:axId val="6362504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6251432"/>
        <c:crosses val="autoZero"/>
        <c:crossBetween val="midCat"/>
      </c:valAx>
      <c:valAx>
        <c:axId val="63625143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6362504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'14'!$C$13</c:f>
              <c:strCache>
                <c:ptCount val="1"/>
                <c:pt idx="0">
                  <c:v>PrisH</c:v>
                </c:pt>
              </c:strCache>
            </c:strRef>
          </c:tx>
          <c:spPr>
            <a:ln w="19050" cap="rnd">
              <a:solidFill>
                <a:schemeClr val="accent1"/>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'14'!$C$14:$C$26</c:f>
              <c:numCache>
                <c:formatCode>#,##0</c:formatCode>
                <c:ptCount val="13"/>
                <c:pt idx="2">
                  <c:v>60</c:v>
                </c:pt>
                <c:pt idx="4">
                  <c:v>55</c:v>
                </c:pt>
                <c:pt idx="6">
                  <c:v>50</c:v>
                </c:pt>
                <c:pt idx="8">
                  <c:v>45</c:v>
                </c:pt>
                <c:pt idx="10">
                  <c:v>40</c:v>
                </c:pt>
                <c:pt idx="12">
                  <c:v>35</c:v>
                </c:pt>
              </c:numCache>
            </c:numRef>
          </c:yVal>
          <c:smooth val="1"/>
          <c:extLst>
            <c:ext xmlns:c16="http://schemas.microsoft.com/office/drawing/2014/chart" uri="{C3380CC4-5D6E-409C-BE32-E72D297353CC}">
              <c16:uniqueId val="{00000000-025F-40FC-B9CD-4933E4338088}"/>
            </c:ext>
          </c:extLst>
        </c:ser>
        <c:ser>
          <c:idx val="1"/>
          <c:order val="1"/>
          <c:tx>
            <c:strRef>
              <c:f>'14'!$G$13</c:f>
              <c:strCache>
                <c:ptCount val="1"/>
                <c:pt idx="0">
                  <c:v>DEI</c:v>
                </c:pt>
              </c:strCache>
            </c:strRef>
          </c:tx>
          <c:spPr>
            <a:ln w="19050" cap="rnd">
              <a:solidFill>
                <a:schemeClr val="accent2"/>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'14'!$G$14:$G$26</c:f>
              <c:numCache>
                <c:formatCode>#,##0</c:formatCode>
                <c:ptCount val="13"/>
                <c:pt idx="1">
                  <c:v>60</c:v>
                </c:pt>
                <c:pt idx="3">
                  <c:v>50</c:v>
                </c:pt>
                <c:pt idx="5">
                  <c:v>40</c:v>
                </c:pt>
                <c:pt idx="7">
                  <c:v>30</c:v>
                </c:pt>
                <c:pt idx="9">
                  <c:v>20</c:v>
                </c:pt>
                <c:pt idx="11">
                  <c:v>10</c:v>
                </c:pt>
              </c:numCache>
            </c:numRef>
          </c:yVal>
          <c:smooth val="1"/>
          <c:extLst>
            <c:ext xmlns:c16="http://schemas.microsoft.com/office/drawing/2014/chart" uri="{C3380CC4-5D6E-409C-BE32-E72D297353CC}">
              <c16:uniqueId val="{00000001-025F-40FC-B9CD-4933E4338088}"/>
            </c:ext>
          </c:extLst>
        </c:ser>
        <c:ser>
          <c:idx val="2"/>
          <c:order val="2"/>
          <c:tx>
            <c:strRef>
              <c:f>'14'!$J$13</c:f>
              <c:strCache>
                <c:ptCount val="1"/>
                <c:pt idx="0">
                  <c:v>DEK</c:v>
                </c:pt>
              </c:strCache>
            </c:strRef>
          </c:tx>
          <c:spPr>
            <a:ln w="19050" cap="rnd">
              <a:solidFill>
                <a:schemeClr val="accent3"/>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'14'!$J$14:$J$26</c:f>
              <c:numCache>
                <c:formatCode>#,##0</c:formatCode>
                <c:ptCount val="13"/>
                <c:pt idx="1">
                  <c:v>22</c:v>
                </c:pt>
                <c:pt idx="3">
                  <c:v>18</c:v>
                </c:pt>
                <c:pt idx="5">
                  <c:v>16</c:v>
                </c:pt>
                <c:pt idx="7">
                  <c:v>15</c:v>
                </c:pt>
                <c:pt idx="9">
                  <c:v>16</c:v>
                </c:pt>
                <c:pt idx="11">
                  <c:v>20</c:v>
                </c:pt>
              </c:numCache>
            </c:numRef>
          </c:yVal>
          <c:smooth val="1"/>
          <c:extLst>
            <c:ext xmlns:c16="http://schemas.microsoft.com/office/drawing/2014/chart" uri="{C3380CC4-5D6E-409C-BE32-E72D297353CC}">
              <c16:uniqueId val="{00000002-025F-40FC-B9CD-4933E4338088}"/>
            </c:ext>
          </c:extLst>
        </c:ser>
        <c:ser>
          <c:idx val="3"/>
          <c:order val="3"/>
          <c:tx>
            <c:strRef>
              <c:f>'14'!$K$13</c:f>
              <c:strCache>
                <c:ptCount val="1"/>
                <c:pt idx="0">
                  <c:v>SEK</c:v>
                </c:pt>
              </c:strCache>
            </c:strRef>
          </c:tx>
          <c:spPr>
            <a:ln w="19050" cap="rnd">
              <a:solidFill>
                <a:schemeClr val="accent4"/>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'14'!$K$14:$K$26</c:f>
              <c:numCache>
                <c:formatCode>#,##0</c:formatCode>
                <c:ptCount val="13"/>
                <c:pt idx="2">
                  <c:v>80</c:v>
                </c:pt>
                <c:pt idx="4">
                  <c:v>49</c:v>
                </c:pt>
                <c:pt idx="6">
                  <c:v>38</c:v>
                </c:pt>
                <c:pt idx="8">
                  <c:v>32.25</c:v>
                </c:pt>
                <c:pt idx="10">
                  <c:v>29</c:v>
                </c:pt>
                <c:pt idx="12">
                  <c:v>27.5</c:v>
                </c:pt>
              </c:numCache>
            </c:numRef>
          </c:yVal>
          <c:smooth val="1"/>
          <c:extLst>
            <c:ext xmlns:c16="http://schemas.microsoft.com/office/drawing/2014/chart" uri="{C3380CC4-5D6E-409C-BE32-E72D297353CC}">
              <c16:uniqueId val="{00000003-025F-40FC-B9CD-4933E4338088}"/>
            </c:ext>
          </c:extLst>
        </c:ser>
        <c:ser>
          <c:idx val="5"/>
          <c:order val="5"/>
          <c:tx>
            <c:strRef>
              <c:f>'14'!$N$13</c:f>
              <c:strCache>
                <c:ptCount val="1"/>
                <c:pt idx="0">
                  <c:v>Pris U</c:v>
                </c:pt>
              </c:strCache>
            </c:strRef>
          </c:tx>
          <c:spPr>
            <a:ln w="19050" cap="rnd">
              <a:solidFill>
                <a:schemeClr val="accent6"/>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'14'!$N$14:$N$26</c:f>
              <c:numCache>
                <c:formatCode>#,##0</c:formatCode>
                <c:ptCount val="13"/>
                <c:pt idx="2">
                  <c:v>25</c:v>
                </c:pt>
                <c:pt idx="4">
                  <c:v>25</c:v>
                </c:pt>
                <c:pt idx="6">
                  <c:v>25</c:v>
                </c:pt>
                <c:pt idx="8">
                  <c:v>25</c:v>
                </c:pt>
                <c:pt idx="10">
                  <c:v>25</c:v>
                </c:pt>
                <c:pt idx="12">
                  <c:v>25</c:v>
                </c:pt>
              </c:numCache>
            </c:numRef>
          </c:yVal>
          <c:smooth val="1"/>
          <c:extLst>
            <c:ext xmlns:c16="http://schemas.microsoft.com/office/drawing/2014/chart" uri="{C3380CC4-5D6E-409C-BE32-E72D297353CC}">
              <c16:uniqueId val="{00000005-025F-40FC-B9CD-4933E4338088}"/>
            </c:ext>
          </c:extLst>
        </c:ser>
        <c:ser>
          <c:idx val="6"/>
          <c:order val="6"/>
          <c:tx>
            <c:strRef>
              <c:f>'14'!$Q$13</c:f>
              <c:strCache>
                <c:ptCount val="1"/>
                <c:pt idx="0">
                  <c:v>DEI U</c:v>
                </c:pt>
              </c:strCache>
            </c:strRef>
          </c:tx>
          <c:spPr>
            <a:ln w="19050" cap="rnd">
              <a:solidFill>
                <a:schemeClr val="accent1">
                  <a:lumMod val="60000"/>
                </a:schemeClr>
              </a:solidFill>
              <a:round/>
            </a:ln>
            <a:effectLst/>
          </c:spPr>
          <c:marker>
            <c:symbol val="none"/>
          </c:marker>
          <c:xVal>
            <c:numRef>
              <c:f>'14'!$B$14:$B$26</c:f>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f>'14'!$Q$14:$Q$26</c:f>
              <c:numCache>
                <c:formatCode>#,##0</c:formatCode>
                <c:ptCount val="13"/>
                <c:pt idx="1">
                  <c:v>25</c:v>
                </c:pt>
                <c:pt idx="3">
                  <c:v>25</c:v>
                </c:pt>
                <c:pt idx="5">
                  <c:v>25</c:v>
                </c:pt>
                <c:pt idx="7">
                  <c:v>25</c:v>
                </c:pt>
                <c:pt idx="9">
                  <c:v>25</c:v>
                </c:pt>
                <c:pt idx="11">
                  <c:v>25</c:v>
                </c:pt>
              </c:numCache>
            </c:numRef>
          </c:yVal>
          <c:smooth val="1"/>
          <c:extLst>
            <c:ext xmlns:c16="http://schemas.microsoft.com/office/drawing/2014/chart" uri="{C3380CC4-5D6E-409C-BE32-E72D297353CC}">
              <c16:uniqueId val="{00000006-025F-40FC-B9CD-4933E4338088}"/>
            </c:ext>
          </c:extLst>
        </c:ser>
        <c:dLbls>
          <c:showLegendKey val="0"/>
          <c:showVal val="0"/>
          <c:showCatName val="0"/>
          <c:showSerName val="0"/>
          <c:showPercent val="0"/>
          <c:showBubbleSize val="0"/>
        </c:dLbls>
        <c:axId val="572670352"/>
        <c:axId val="572669696"/>
        <c:extLst>
          <c:ext xmlns:c15="http://schemas.microsoft.com/office/drawing/2012/chart" uri="{02D57815-91ED-43cb-92C2-25804820EDAC}">
            <c15:filteredScatterSeries>
              <c15:ser>
                <c:idx val="4"/>
                <c:order val="4"/>
                <c:tx>
                  <c:strRef>
                    <c:extLst>
                      <c:ext uri="{02D57815-91ED-43cb-92C2-25804820EDAC}">
                        <c15:formulaRef>
                          <c15:sqref>'14'!$L$13</c15:sqref>
                        </c15:formulaRef>
                      </c:ext>
                    </c:extLst>
                    <c:strCache>
                      <c:ptCount val="1"/>
                      <c:pt idx="0">
                        <c:v>VEK</c:v>
                      </c:pt>
                    </c:strCache>
                  </c:strRef>
                </c:tx>
                <c:spPr>
                  <a:ln w="19050" cap="rnd">
                    <a:solidFill>
                      <a:schemeClr val="accent5"/>
                    </a:solidFill>
                    <a:round/>
                  </a:ln>
                  <a:effectLst/>
                </c:spPr>
                <c:marker>
                  <c:symbol val="none"/>
                </c:marker>
                <c:xVal>
                  <c:numRef>
                    <c:extLst>
                      <c:ext uri="{02D57815-91ED-43cb-92C2-25804820EDAC}">
                        <c15:formulaRef>
                          <c15:sqref>'14'!$B$14:$B$26</c15:sqref>
                        </c15:formulaRef>
                      </c:ext>
                    </c:extLst>
                    <c:numCache>
                      <c:formatCode>#,##0</c:formatCode>
                      <c:ptCount val="13"/>
                      <c:pt idx="0">
                        <c:v>0</c:v>
                      </c:pt>
                      <c:pt idx="1">
                        <c:v>1000</c:v>
                      </c:pt>
                      <c:pt idx="2">
                        <c:v>2000</c:v>
                      </c:pt>
                      <c:pt idx="3">
                        <c:v>3000</c:v>
                      </c:pt>
                      <c:pt idx="4">
                        <c:v>4000</c:v>
                      </c:pt>
                      <c:pt idx="5">
                        <c:v>5000</c:v>
                      </c:pt>
                      <c:pt idx="6">
                        <c:v>6000</c:v>
                      </c:pt>
                      <c:pt idx="7">
                        <c:v>7000</c:v>
                      </c:pt>
                      <c:pt idx="8">
                        <c:v>8000</c:v>
                      </c:pt>
                      <c:pt idx="9">
                        <c:v>9000</c:v>
                      </c:pt>
                      <c:pt idx="10">
                        <c:v>10000</c:v>
                      </c:pt>
                      <c:pt idx="11">
                        <c:v>11000</c:v>
                      </c:pt>
                      <c:pt idx="12">
                        <c:v>12000</c:v>
                      </c:pt>
                    </c:numCache>
                  </c:numRef>
                </c:xVal>
                <c:yVal>
                  <c:numRef>
                    <c:extLst>
                      <c:ext uri="{02D57815-91ED-43cb-92C2-25804820EDAC}">
                        <c15:formulaRef>
                          <c15:sqref>'14'!$L$14:$L$26</c15:sqref>
                        </c15:formulaRef>
                      </c:ext>
                    </c:extLst>
                    <c:numCache>
                      <c:formatCode>#,##0</c:formatCode>
                      <c:ptCount val="13"/>
                      <c:pt idx="2">
                        <c:v>22</c:v>
                      </c:pt>
                      <c:pt idx="4">
                        <c:v>20</c:v>
                      </c:pt>
                      <c:pt idx="6">
                        <c:v>18.666666666666668</c:v>
                      </c:pt>
                      <c:pt idx="8">
                        <c:v>17.75</c:v>
                      </c:pt>
                      <c:pt idx="10">
                        <c:v>17.399999999999999</c:v>
                      </c:pt>
                      <c:pt idx="12">
                        <c:v>17.833333333333332</c:v>
                      </c:pt>
                    </c:numCache>
                  </c:numRef>
                </c:yVal>
                <c:smooth val="1"/>
                <c:extLst>
                  <c:ext xmlns:c16="http://schemas.microsoft.com/office/drawing/2014/chart" uri="{C3380CC4-5D6E-409C-BE32-E72D297353CC}">
                    <c16:uniqueId val="{00000004-025F-40FC-B9CD-4933E4338088}"/>
                  </c:ext>
                </c:extLst>
              </c15:ser>
            </c15:filteredScatterSeries>
          </c:ext>
        </c:extLst>
      </c:scatterChart>
      <c:valAx>
        <c:axId val="572670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72669696"/>
        <c:crosses val="autoZero"/>
        <c:crossBetween val="midCat"/>
      </c:valAx>
      <c:valAx>
        <c:axId val="5726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72670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'15'!$C$3</c:f>
              <c:strCache>
                <c:ptCount val="1"/>
                <c:pt idx="0">
                  <c:v>PrisH</c:v>
                </c:pt>
              </c:strCache>
            </c:strRef>
          </c:tx>
          <c:spPr>
            <a:ln w="19050" cap="rnd">
              <a:solidFill>
                <a:schemeClr val="accent1"/>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'15'!$C$4:$C$16</c:f>
              <c:numCache>
                <c:formatCode>#,##0</c:formatCode>
                <c:ptCount val="13"/>
                <c:pt idx="2">
                  <c:v>100</c:v>
                </c:pt>
                <c:pt idx="4">
                  <c:v>90</c:v>
                </c:pt>
                <c:pt idx="6">
                  <c:v>80</c:v>
                </c:pt>
                <c:pt idx="8">
                  <c:v>70</c:v>
                </c:pt>
                <c:pt idx="10">
                  <c:v>60</c:v>
                </c:pt>
                <c:pt idx="12">
                  <c:v>50</c:v>
                </c:pt>
              </c:numCache>
            </c:numRef>
          </c:yVal>
          <c:smooth val="1"/>
          <c:extLst>
            <c:ext xmlns:c16="http://schemas.microsoft.com/office/drawing/2014/chart" uri="{C3380CC4-5D6E-409C-BE32-E72D297353CC}">
              <c16:uniqueId val="{00000000-509A-4A1C-A3E8-85D725A0E721}"/>
            </c:ext>
          </c:extLst>
        </c:ser>
        <c:ser>
          <c:idx val="1"/>
          <c:order val="1"/>
          <c:tx>
            <c:strRef>
              <c:f>'15'!$G$3</c:f>
              <c:strCache>
                <c:ptCount val="1"/>
                <c:pt idx="0">
                  <c:v>DEI</c:v>
                </c:pt>
              </c:strCache>
            </c:strRef>
          </c:tx>
          <c:spPr>
            <a:ln w="19050" cap="rnd">
              <a:solidFill>
                <a:schemeClr val="accent2"/>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'15'!$G$4:$G$16</c:f>
              <c:numCache>
                <c:formatCode>#,##0</c:formatCode>
                <c:ptCount val="13"/>
                <c:pt idx="1">
                  <c:v>100</c:v>
                </c:pt>
                <c:pt idx="3">
                  <c:v>80</c:v>
                </c:pt>
                <c:pt idx="5">
                  <c:v>60</c:v>
                </c:pt>
                <c:pt idx="7">
                  <c:v>40</c:v>
                </c:pt>
                <c:pt idx="9">
                  <c:v>20</c:v>
                </c:pt>
                <c:pt idx="11">
                  <c:v>0</c:v>
                </c:pt>
              </c:numCache>
            </c:numRef>
          </c:yVal>
          <c:smooth val="1"/>
          <c:extLst>
            <c:ext xmlns:c16="http://schemas.microsoft.com/office/drawing/2014/chart" uri="{C3380CC4-5D6E-409C-BE32-E72D297353CC}">
              <c16:uniqueId val="{00000001-509A-4A1C-A3E8-85D725A0E721}"/>
            </c:ext>
          </c:extLst>
        </c:ser>
        <c:ser>
          <c:idx val="2"/>
          <c:order val="2"/>
          <c:tx>
            <c:strRef>
              <c:f>'15'!$J$3</c:f>
              <c:strCache>
                <c:ptCount val="1"/>
                <c:pt idx="0">
                  <c:v>DEK</c:v>
                </c:pt>
              </c:strCache>
            </c:strRef>
          </c:tx>
          <c:spPr>
            <a:ln w="19050" cap="rnd">
              <a:solidFill>
                <a:schemeClr val="accent3"/>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'15'!$J$4:$J$16</c:f>
              <c:numCache>
                <c:formatCode>#,##0</c:formatCode>
                <c:ptCount val="13"/>
                <c:pt idx="1">
                  <c:v>50</c:v>
                </c:pt>
                <c:pt idx="3">
                  <c:v>50</c:v>
                </c:pt>
                <c:pt idx="5">
                  <c:v>50</c:v>
                </c:pt>
                <c:pt idx="7">
                  <c:v>50</c:v>
                </c:pt>
                <c:pt idx="9">
                  <c:v>50</c:v>
                </c:pt>
                <c:pt idx="11">
                  <c:v>50</c:v>
                </c:pt>
              </c:numCache>
            </c:numRef>
          </c:yVal>
          <c:smooth val="1"/>
          <c:extLst>
            <c:ext xmlns:c16="http://schemas.microsoft.com/office/drawing/2014/chart" uri="{C3380CC4-5D6E-409C-BE32-E72D297353CC}">
              <c16:uniqueId val="{00000002-509A-4A1C-A3E8-85D725A0E721}"/>
            </c:ext>
          </c:extLst>
        </c:ser>
        <c:ser>
          <c:idx val="3"/>
          <c:order val="3"/>
          <c:tx>
            <c:strRef>
              <c:f>'15'!$K$3</c:f>
              <c:strCache>
                <c:ptCount val="1"/>
                <c:pt idx="0">
                  <c:v>SEK</c:v>
                </c:pt>
              </c:strCache>
            </c:strRef>
          </c:tx>
          <c:spPr>
            <a:ln w="19050" cap="rnd">
              <a:solidFill>
                <a:schemeClr val="accent4"/>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'15'!$K$4:$K$16</c:f>
              <c:numCache>
                <c:formatCode>#,##0</c:formatCode>
                <c:ptCount val="13"/>
                <c:pt idx="2">
                  <c:v>110</c:v>
                </c:pt>
                <c:pt idx="4">
                  <c:v>80</c:v>
                </c:pt>
                <c:pt idx="6">
                  <c:v>70</c:v>
                </c:pt>
                <c:pt idx="8">
                  <c:v>65</c:v>
                </c:pt>
                <c:pt idx="10">
                  <c:v>62</c:v>
                </c:pt>
                <c:pt idx="12">
                  <c:v>60</c:v>
                </c:pt>
              </c:numCache>
            </c:numRef>
          </c:yVal>
          <c:smooth val="1"/>
          <c:extLst>
            <c:ext xmlns:c16="http://schemas.microsoft.com/office/drawing/2014/chart" uri="{C3380CC4-5D6E-409C-BE32-E72D297353CC}">
              <c16:uniqueId val="{00000003-509A-4A1C-A3E8-85D725A0E721}"/>
            </c:ext>
          </c:extLst>
        </c:ser>
        <c:ser>
          <c:idx val="4"/>
          <c:order val="4"/>
          <c:tx>
            <c:strRef>
              <c:f>'15'!$L$3</c:f>
              <c:strCache>
                <c:ptCount val="1"/>
                <c:pt idx="0">
                  <c:v>VEK</c:v>
                </c:pt>
              </c:strCache>
            </c:strRef>
          </c:tx>
          <c:spPr>
            <a:ln w="19050" cap="rnd">
              <a:solidFill>
                <a:schemeClr val="accent5"/>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'15'!$L$4:$L$16</c:f>
              <c:numCache>
                <c:formatCode>#,##0</c:formatCode>
                <c:ptCount val="13"/>
                <c:pt idx="2">
                  <c:v>50</c:v>
                </c:pt>
                <c:pt idx="4">
                  <c:v>50</c:v>
                </c:pt>
                <c:pt idx="6">
                  <c:v>50</c:v>
                </c:pt>
                <c:pt idx="8">
                  <c:v>50</c:v>
                </c:pt>
                <c:pt idx="10">
                  <c:v>50</c:v>
                </c:pt>
                <c:pt idx="12">
                  <c:v>50</c:v>
                </c:pt>
              </c:numCache>
            </c:numRef>
          </c:yVal>
          <c:smooth val="1"/>
          <c:extLst>
            <c:ext xmlns:c16="http://schemas.microsoft.com/office/drawing/2014/chart" uri="{C3380CC4-5D6E-409C-BE32-E72D297353CC}">
              <c16:uniqueId val="{00000004-509A-4A1C-A3E8-85D725A0E721}"/>
            </c:ext>
          </c:extLst>
        </c:ser>
        <c:ser>
          <c:idx val="5"/>
          <c:order val="5"/>
          <c:tx>
            <c:strRef>
              <c:f>'15'!$N$3</c:f>
              <c:strCache>
                <c:ptCount val="1"/>
                <c:pt idx="0">
                  <c:v>Pris U</c:v>
                </c:pt>
              </c:strCache>
            </c:strRef>
          </c:tx>
          <c:spPr>
            <a:ln w="19050" cap="rnd">
              <a:solidFill>
                <a:schemeClr val="accent6"/>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'15'!$N$4:$N$16</c:f>
              <c:numCache>
                <c:formatCode>#,##0</c:formatCode>
                <c:ptCount val="13"/>
                <c:pt idx="2">
                  <c:v>60</c:v>
                </c:pt>
                <c:pt idx="4">
                  <c:v>60</c:v>
                </c:pt>
                <c:pt idx="6">
                  <c:v>60</c:v>
                </c:pt>
                <c:pt idx="8">
                  <c:v>60</c:v>
                </c:pt>
                <c:pt idx="10">
                  <c:v>60</c:v>
                </c:pt>
                <c:pt idx="12">
                  <c:v>60</c:v>
                </c:pt>
              </c:numCache>
            </c:numRef>
          </c:yVal>
          <c:smooth val="1"/>
          <c:extLst>
            <c:ext xmlns:c16="http://schemas.microsoft.com/office/drawing/2014/chart" uri="{C3380CC4-5D6E-409C-BE32-E72D297353CC}">
              <c16:uniqueId val="{00000005-509A-4A1C-A3E8-85D725A0E721}"/>
            </c:ext>
          </c:extLst>
        </c:ser>
        <c:ser>
          <c:idx val="6"/>
          <c:order val="6"/>
          <c:tx>
            <c:strRef>
              <c:f>'15'!$Q$3</c:f>
              <c:strCache>
                <c:ptCount val="1"/>
                <c:pt idx="0">
                  <c:v>DEI U</c:v>
                </c:pt>
              </c:strCache>
            </c:strRef>
          </c:tx>
          <c:spPr>
            <a:ln w="19050" cap="rnd">
              <a:solidFill>
                <a:schemeClr val="accent1">
                  <a:lumMod val="60000"/>
                </a:schemeClr>
              </a:solidFill>
              <a:round/>
            </a:ln>
            <a:effectLst/>
          </c:spPr>
          <c:marker>
            <c:symbol val="none"/>
          </c:marker>
          <c:xVal>
            <c:numRef>
              <c:f>'15'!$B$4:$B$16</c:f>
              <c:numCache>
                <c:formatCode>#,##0</c:formatCode>
                <c:ptCount val="13"/>
                <c:pt idx="0">
                  <c:v>0</c:v>
                </c:pt>
                <c:pt idx="1">
                  <c:v>2500</c:v>
                </c:pt>
                <c:pt idx="2">
                  <c:v>5000</c:v>
                </c:pt>
                <c:pt idx="3">
                  <c:v>7500</c:v>
                </c:pt>
                <c:pt idx="4">
                  <c:v>10000</c:v>
                </c:pt>
                <c:pt idx="5">
                  <c:v>12500</c:v>
                </c:pt>
                <c:pt idx="6">
                  <c:v>15000</c:v>
                </c:pt>
                <c:pt idx="7">
                  <c:v>17500</c:v>
                </c:pt>
                <c:pt idx="8">
                  <c:v>20000</c:v>
                </c:pt>
                <c:pt idx="9">
                  <c:v>22500</c:v>
                </c:pt>
                <c:pt idx="10">
                  <c:v>25000</c:v>
                </c:pt>
                <c:pt idx="11">
                  <c:v>27500</c:v>
                </c:pt>
                <c:pt idx="12">
                  <c:v>30000</c:v>
                </c:pt>
              </c:numCache>
            </c:numRef>
          </c:xVal>
          <c:yVal>
            <c:numRef>
              <c:f>'15'!$Q$4:$Q$16</c:f>
              <c:numCache>
                <c:formatCode>#,##0</c:formatCode>
                <c:ptCount val="13"/>
                <c:pt idx="1">
                  <c:v>60</c:v>
                </c:pt>
                <c:pt idx="3">
                  <c:v>60</c:v>
                </c:pt>
                <c:pt idx="5">
                  <c:v>60</c:v>
                </c:pt>
                <c:pt idx="7">
                  <c:v>60</c:v>
                </c:pt>
                <c:pt idx="9">
                  <c:v>60</c:v>
                </c:pt>
                <c:pt idx="11">
                  <c:v>60</c:v>
                </c:pt>
              </c:numCache>
            </c:numRef>
          </c:yVal>
          <c:smooth val="1"/>
          <c:extLst>
            <c:ext xmlns:c16="http://schemas.microsoft.com/office/drawing/2014/chart" uri="{C3380CC4-5D6E-409C-BE32-E72D297353CC}">
              <c16:uniqueId val="{00000006-509A-4A1C-A3E8-85D725A0E721}"/>
            </c:ext>
          </c:extLst>
        </c:ser>
        <c:dLbls>
          <c:showLegendKey val="0"/>
          <c:showVal val="0"/>
          <c:showCatName val="0"/>
          <c:showSerName val="0"/>
          <c:showPercent val="0"/>
          <c:showBubbleSize val="0"/>
        </c:dLbls>
        <c:axId val="572670352"/>
        <c:axId val="572669696"/>
      </c:scatterChart>
      <c:valAx>
        <c:axId val="57267035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72669696"/>
        <c:crosses val="autoZero"/>
        <c:crossBetween val="midCat"/>
      </c:valAx>
      <c:valAx>
        <c:axId val="57266969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7267035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'2'!$E$3</c:f>
              <c:strCache>
                <c:ptCount val="1"/>
                <c:pt idx="0">
                  <c:v>Pris</c:v>
                </c:pt>
              </c:strCache>
            </c:strRef>
          </c:tx>
          <c:spPr>
            <a:ln w="19050" cap="rnd">
              <a:solidFill>
                <a:schemeClr val="accent1"/>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'2'!$E$4:$E$18</c:f>
              <c:numCache>
                <c:formatCode>#,##0</c:formatCode>
                <c:ptCount val="15"/>
                <c:pt idx="2">
                  <c:v>160</c:v>
                </c:pt>
                <c:pt idx="4">
                  <c:v>140</c:v>
                </c:pt>
                <c:pt idx="6">
                  <c:v>120</c:v>
                </c:pt>
                <c:pt idx="8">
                  <c:v>100</c:v>
                </c:pt>
                <c:pt idx="10">
                  <c:v>80</c:v>
                </c:pt>
                <c:pt idx="12">
                  <c:v>60</c:v>
                </c:pt>
                <c:pt idx="14">
                  <c:v>40</c:v>
                </c:pt>
              </c:numCache>
            </c:numRef>
          </c:yVal>
          <c:smooth val="1"/>
          <c:extLst>
            <c:ext xmlns:c16="http://schemas.microsoft.com/office/drawing/2014/chart" uri="{C3380CC4-5D6E-409C-BE32-E72D297353CC}">
              <c16:uniqueId val="{00000000-80AD-4574-B92A-9E2C1C0C4045}"/>
            </c:ext>
          </c:extLst>
        </c:ser>
        <c:ser>
          <c:idx val="1"/>
          <c:order val="1"/>
          <c:tx>
            <c:strRef>
              <c:f>'2'!$G$3</c:f>
              <c:strCache>
                <c:ptCount val="1"/>
                <c:pt idx="0">
                  <c:v>DEI</c:v>
                </c:pt>
              </c:strCache>
            </c:strRef>
          </c:tx>
          <c:spPr>
            <a:ln w="19050" cap="rnd">
              <a:solidFill>
                <a:schemeClr val="accent2"/>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'2'!$G$4:$G$18</c:f>
              <c:numCache>
                <c:formatCode>#,##0</c:formatCode>
                <c:ptCount val="15"/>
                <c:pt idx="1">
                  <c:v>160</c:v>
                </c:pt>
                <c:pt idx="3">
                  <c:v>120</c:v>
                </c:pt>
                <c:pt idx="5">
                  <c:v>80</c:v>
                </c:pt>
                <c:pt idx="7">
                  <c:v>40</c:v>
                </c:pt>
                <c:pt idx="9">
                  <c:v>0</c:v>
                </c:pt>
                <c:pt idx="11">
                  <c:v>-40</c:v>
                </c:pt>
                <c:pt idx="13">
                  <c:v>-80</c:v>
                </c:pt>
              </c:numCache>
            </c:numRef>
          </c:yVal>
          <c:smooth val="1"/>
          <c:extLst>
            <c:ext xmlns:c16="http://schemas.microsoft.com/office/drawing/2014/chart" uri="{C3380CC4-5D6E-409C-BE32-E72D297353CC}">
              <c16:uniqueId val="{00000001-80AD-4574-B92A-9E2C1C0C4045}"/>
            </c:ext>
          </c:extLst>
        </c:ser>
        <c:ser>
          <c:idx val="2"/>
          <c:order val="2"/>
          <c:tx>
            <c:strRef>
              <c:f>'2'!$J$3</c:f>
              <c:strCache>
                <c:ptCount val="1"/>
                <c:pt idx="0">
                  <c:v>DEK</c:v>
                </c:pt>
              </c:strCache>
            </c:strRef>
          </c:tx>
          <c:spPr>
            <a:ln w="19050" cap="rnd">
              <a:solidFill>
                <a:schemeClr val="accent3"/>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'2'!$J$4:$J$18</c:f>
              <c:numCache>
                <c:formatCode>#,##0</c:formatCode>
                <c:ptCount val="15"/>
                <c:pt idx="1">
                  <c:v>70</c:v>
                </c:pt>
                <c:pt idx="3">
                  <c:v>30</c:v>
                </c:pt>
                <c:pt idx="5">
                  <c:v>20</c:v>
                </c:pt>
                <c:pt idx="7">
                  <c:v>40</c:v>
                </c:pt>
                <c:pt idx="9">
                  <c:v>90</c:v>
                </c:pt>
                <c:pt idx="11">
                  <c:v>140</c:v>
                </c:pt>
                <c:pt idx="13">
                  <c:v>240</c:v>
                </c:pt>
              </c:numCache>
            </c:numRef>
          </c:yVal>
          <c:smooth val="1"/>
          <c:extLst>
            <c:ext xmlns:c16="http://schemas.microsoft.com/office/drawing/2014/chart" uri="{C3380CC4-5D6E-409C-BE32-E72D297353CC}">
              <c16:uniqueId val="{00000002-80AD-4574-B92A-9E2C1C0C4045}"/>
            </c:ext>
          </c:extLst>
        </c:ser>
        <c:ser>
          <c:idx val="3"/>
          <c:order val="3"/>
          <c:tx>
            <c:strRef>
              <c:f>'2'!$K$3</c:f>
              <c:strCache>
                <c:ptCount val="1"/>
                <c:pt idx="0">
                  <c:v>VEK</c:v>
                </c:pt>
              </c:strCache>
            </c:strRef>
          </c:tx>
          <c:spPr>
            <a:ln w="19050" cap="rnd">
              <a:solidFill>
                <a:schemeClr val="accent4"/>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'2'!$K$4:$K$18</c:f>
              <c:numCache>
                <c:formatCode>#,##0</c:formatCode>
                <c:ptCount val="15"/>
                <c:pt idx="2">
                  <c:v>70</c:v>
                </c:pt>
                <c:pt idx="4">
                  <c:v>50</c:v>
                </c:pt>
                <c:pt idx="6">
                  <c:v>40</c:v>
                </c:pt>
                <c:pt idx="8">
                  <c:v>40</c:v>
                </c:pt>
                <c:pt idx="10">
                  <c:v>50</c:v>
                </c:pt>
                <c:pt idx="12">
                  <c:v>65</c:v>
                </c:pt>
                <c:pt idx="14">
                  <c:v>90</c:v>
                </c:pt>
              </c:numCache>
            </c:numRef>
          </c:yVal>
          <c:smooth val="1"/>
          <c:extLst>
            <c:ext xmlns:c16="http://schemas.microsoft.com/office/drawing/2014/chart" uri="{C3380CC4-5D6E-409C-BE32-E72D297353CC}">
              <c16:uniqueId val="{00000003-80AD-4574-B92A-9E2C1C0C4045}"/>
            </c:ext>
          </c:extLst>
        </c:ser>
        <c:ser>
          <c:idx val="4"/>
          <c:order val="4"/>
          <c:tx>
            <c:strRef>
              <c:f>'2'!$L$3</c:f>
              <c:strCache>
                <c:ptCount val="1"/>
                <c:pt idx="0">
                  <c:v>SEK</c:v>
                </c:pt>
              </c:strCache>
            </c:strRef>
          </c:tx>
          <c:spPr>
            <a:ln w="19050" cap="rnd">
              <a:solidFill>
                <a:schemeClr val="accent5"/>
              </a:solidFill>
              <a:round/>
            </a:ln>
            <a:effectLst/>
          </c:spPr>
          <c:marker>
            <c:symbol val="none"/>
          </c:marker>
          <c:xVal>
            <c:numRef>
              <c:f>'2'!$B$4:$B$18</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'2'!$L$4:$L$18</c:f>
              <c:numCache>
                <c:formatCode>#,##0</c:formatCode>
                <c:ptCount val="15"/>
                <c:pt idx="2">
                  <c:v>190</c:v>
                </c:pt>
                <c:pt idx="4">
                  <c:v>110</c:v>
                </c:pt>
                <c:pt idx="6">
                  <c:v>80</c:v>
                </c:pt>
                <c:pt idx="8">
                  <c:v>70</c:v>
                </c:pt>
                <c:pt idx="10">
                  <c:v>74</c:v>
                </c:pt>
                <c:pt idx="12">
                  <c:v>85</c:v>
                </c:pt>
                <c:pt idx="14">
                  <c:v>107.14285714285714</c:v>
                </c:pt>
              </c:numCache>
            </c:numRef>
          </c:yVal>
          <c:smooth val="1"/>
          <c:extLst>
            <c:ext xmlns:c16="http://schemas.microsoft.com/office/drawing/2014/chart" uri="{C3380CC4-5D6E-409C-BE32-E72D297353CC}">
              <c16:uniqueId val="{00000004-80AD-4574-B92A-9E2C1C0C4045}"/>
            </c:ext>
          </c:extLst>
        </c:ser>
        <c:dLbls>
          <c:showLegendKey val="0"/>
          <c:showVal val="0"/>
          <c:showCatName val="0"/>
          <c:showSerName val="0"/>
          <c:showPercent val="0"/>
          <c:showBubbleSize val="0"/>
        </c:dLbls>
        <c:axId val="473442024"/>
        <c:axId val="473432512"/>
      </c:scatterChart>
      <c:valAx>
        <c:axId val="47344202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73432512"/>
        <c:crosses val="autoZero"/>
        <c:crossBetween val="midCat"/>
      </c:valAx>
      <c:valAx>
        <c:axId val="47343251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7344202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'3'!$C$11</c:f>
              <c:strCache>
                <c:ptCount val="1"/>
                <c:pt idx="0">
                  <c:v>Pris</c:v>
                </c:pt>
              </c:strCache>
            </c:strRef>
          </c:tx>
          <c:spPr>
            <a:ln w="19050" cap="rnd">
              <a:solidFill>
                <a:schemeClr val="accent1"/>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'3'!$C$12:$C$24</c:f>
              <c:numCache>
                <c:formatCode>#,##0</c:formatCode>
                <c:ptCount val="13"/>
                <c:pt idx="2">
                  <c:v>50</c:v>
                </c:pt>
                <c:pt idx="4">
                  <c:v>45</c:v>
                </c:pt>
                <c:pt idx="6">
                  <c:v>40</c:v>
                </c:pt>
                <c:pt idx="8">
                  <c:v>35</c:v>
                </c:pt>
                <c:pt idx="10">
                  <c:v>30</c:v>
                </c:pt>
                <c:pt idx="12">
                  <c:v>25</c:v>
                </c:pt>
              </c:numCache>
            </c:numRef>
          </c:yVal>
          <c:smooth val="1"/>
          <c:extLst>
            <c:ext xmlns:c16="http://schemas.microsoft.com/office/drawing/2014/chart" uri="{C3380CC4-5D6E-409C-BE32-E72D297353CC}">
              <c16:uniqueId val="{00000000-3D54-47E8-BEC8-E85874AED203}"/>
            </c:ext>
          </c:extLst>
        </c:ser>
        <c:ser>
          <c:idx val="1"/>
          <c:order val="1"/>
          <c:tx>
            <c:strRef>
              <c:f>'3'!$H$11</c:f>
              <c:strCache>
                <c:ptCount val="1"/>
                <c:pt idx="0">
                  <c:v>DEI</c:v>
                </c:pt>
              </c:strCache>
            </c:strRef>
          </c:tx>
          <c:spPr>
            <a:ln w="19050" cap="rnd">
              <a:solidFill>
                <a:schemeClr val="accent2"/>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'3'!$H$12:$H$24</c:f>
              <c:numCache>
                <c:formatCode>#,##0</c:formatCode>
                <c:ptCount val="13"/>
                <c:pt idx="1">
                  <c:v>50</c:v>
                </c:pt>
                <c:pt idx="3">
                  <c:v>40</c:v>
                </c:pt>
                <c:pt idx="5">
                  <c:v>30</c:v>
                </c:pt>
                <c:pt idx="7">
                  <c:v>20</c:v>
                </c:pt>
                <c:pt idx="9">
                  <c:v>10</c:v>
                </c:pt>
                <c:pt idx="11">
                  <c:v>0</c:v>
                </c:pt>
              </c:numCache>
            </c:numRef>
          </c:yVal>
          <c:smooth val="1"/>
          <c:extLst>
            <c:ext xmlns:c16="http://schemas.microsoft.com/office/drawing/2014/chart" uri="{C3380CC4-5D6E-409C-BE32-E72D297353CC}">
              <c16:uniqueId val="{00000001-3D54-47E8-BEC8-E85874AED203}"/>
            </c:ext>
          </c:extLst>
        </c:ser>
        <c:ser>
          <c:idx val="2"/>
          <c:order val="2"/>
          <c:tx>
            <c:strRef>
              <c:f>'3'!$J$11</c:f>
              <c:strCache>
                <c:ptCount val="1"/>
                <c:pt idx="0">
                  <c:v>DEK</c:v>
                </c:pt>
              </c:strCache>
            </c:strRef>
          </c:tx>
          <c:spPr>
            <a:ln w="19050" cap="rnd">
              <a:solidFill>
                <a:schemeClr val="accent3"/>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'3'!$J$12:$J$24</c:f>
              <c:numCache>
                <c:formatCode>#,##0</c:formatCode>
                <c:ptCount val="13"/>
                <c:pt idx="1">
                  <c:v>25</c:v>
                </c:pt>
                <c:pt idx="3">
                  <c:v>15</c:v>
                </c:pt>
                <c:pt idx="5">
                  <c:v>10</c:v>
                </c:pt>
                <c:pt idx="7">
                  <c:v>15</c:v>
                </c:pt>
                <c:pt idx="9">
                  <c:v>30</c:v>
                </c:pt>
                <c:pt idx="11">
                  <c:v>45</c:v>
                </c:pt>
              </c:numCache>
            </c:numRef>
          </c:yVal>
          <c:smooth val="1"/>
          <c:extLst>
            <c:ext xmlns:c16="http://schemas.microsoft.com/office/drawing/2014/chart" uri="{C3380CC4-5D6E-409C-BE32-E72D297353CC}">
              <c16:uniqueId val="{00000002-3D54-47E8-BEC8-E85874AED203}"/>
            </c:ext>
          </c:extLst>
        </c:ser>
        <c:ser>
          <c:idx val="3"/>
          <c:order val="3"/>
          <c:tx>
            <c:strRef>
              <c:f>'3'!$L$11</c:f>
              <c:strCache>
                <c:ptCount val="1"/>
                <c:pt idx="0">
                  <c:v>SEK</c:v>
                </c:pt>
              </c:strCache>
            </c:strRef>
          </c:tx>
          <c:spPr>
            <a:ln w="19050" cap="rnd">
              <a:solidFill>
                <a:schemeClr val="accent4"/>
              </a:solidFill>
              <a:round/>
            </a:ln>
            <a:effectLst/>
          </c:spPr>
          <c:marker>
            <c:symbol val="none"/>
          </c:marker>
          <c:xVal>
            <c:numRef>
              <c:f>'3'!$B$12:$B$24</c:f>
              <c:numCache>
                <c:formatCode>#,##0</c:formatCode>
                <c:ptCount val="13"/>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numCache>
            </c:numRef>
          </c:xVal>
          <c:yVal>
            <c:numRef>
              <c:f>'3'!$L$12:$L$24</c:f>
              <c:numCache>
                <c:formatCode>#,##0</c:formatCode>
                <c:ptCount val="13"/>
                <c:pt idx="2">
                  <c:v>55</c:v>
                </c:pt>
                <c:pt idx="4">
                  <c:v>35</c:v>
                </c:pt>
                <c:pt idx="6">
                  <c:v>26.666666666666668</c:v>
                </c:pt>
                <c:pt idx="8">
                  <c:v>23.75</c:v>
                </c:pt>
                <c:pt idx="10">
                  <c:v>25</c:v>
                </c:pt>
                <c:pt idx="12">
                  <c:v>28.333333333333332</c:v>
                </c:pt>
              </c:numCache>
            </c:numRef>
          </c:yVal>
          <c:smooth val="1"/>
          <c:extLst>
            <c:ext xmlns:c16="http://schemas.microsoft.com/office/drawing/2014/chart" uri="{C3380CC4-5D6E-409C-BE32-E72D297353CC}">
              <c16:uniqueId val="{00000003-3D54-47E8-BEC8-E85874AED203}"/>
            </c:ext>
          </c:extLst>
        </c:ser>
        <c:dLbls>
          <c:showLegendKey val="0"/>
          <c:showVal val="0"/>
          <c:showCatName val="0"/>
          <c:showSerName val="0"/>
          <c:showPercent val="0"/>
          <c:showBubbleSize val="0"/>
        </c:dLbls>
        <c:axId val="451977408"/>
        <c:axId val="451984624"/>
      </c:scatterChart>
      <c:valAx>
        <c:axId val="45197740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51984624"/>
        <c:crosses val="autoZero"/>
        <c:crossBetween val="midCat"/>
      </c:valAx>
      <c:valAx>
        <c:axId val="451984624"/>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5197740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'4'!$C$3</c:f>
              <c:strCache>
                <c:ptCount val="1"/>
                <c:pt idx="0">
                  <c:v>Pris</c:v>
                </c:pt>
              </c:strCache>
            </c:strRef>
          </c:tx>
          <c:spPr>
            <a:ln w="19050" cap="rnd">
              <a:solidFill>
                <a:schemeClr val="accent1"/>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'4'!$C$4:$C$22</c:f>
              <c:numCache>
                <c:formatCode>#,##0</c:formatCode>
                <c:ptCount val="19"/>
                <c:pt idx="2">
                  <c:v>1350</c:v>
                </c:pt>
                <c:pt idx="4">
                  <c:v>1250</c:v>
                </c:pt>
                <c:pt idx="6">
                  <c:v>1150</c:v>
                </c:pt>
                <c:pt idx="8">
                  <c:v>1050</c:v>
                </c:pt>
                <c:pt idx="10">
                  <c:v>950</c:v>
                </c:pt>
                <c:pt idx="12">
                  <c:v>850</c:v>
                </c:pt>
                <c:pt idx="14">
                  <c:v>750</c:v>
                </c:pt>
                <c:pt idx="16">
                  <c:v>650</c:v>
                </c:pt>
                <c:pt idx="18">
                  <c:v>550</c:v>
                </c:pt>
              </c:numCache>
            </c:numRef>
          </c:yVal>
          <c:smooth val="1"/>
          <c:extLst>
            <c:ext xmlns:c16="http://schemas.microsoft.com/office/drawing/2014/chart" uri="{C3380CC4-5D6E-409C-BE32-E72D297353CC}">
              <c16:uniqueId val="{00000000-08A5-4195-B270-4AC647816892}"/>
            </c:ext>
          </c:extLst>
        </c:ser>
        <c:ser>
          <c:idx val="1"/>
          <c:order val="1"/>
          <c:tx>
            <c:strRef>
              <c:f>'4'!$D$3</c:f>
              <c:strCache>
                <c:ptCount val="1"/>
                <c:pt idx="0">
                  <c:v>SEK</c:v>
                </c:pt>
              </c:strCache>
            </c:strRef>
          </c:tx>
          <c:spPr>
            <a:ln w="19050" cap="rnd">
              <a:solidFill>
                <a:schemeClr val="accent2"/>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'4'!$D$4:$D$22</c:f>
              <c:numCache>
                <c:formatCode>#,##0</c:formatCode>
                <c:ptCount val="19"/>
                <c:pt idx="2">
                  <c:v>1500</c:v>
                </c:pt>
                <c:pt idx="4">
                  <c:v>1200</c:v>
                </c:pt>
                <c:pt idx="6">
                  <c:v>1000</c:v>
                </c:pt>
                <c:pt idx="8">
                  <c:v>830</c:v>
                </c:pt>
                <c:pt idx="10">
                  <c:v>680</c:v>
                </c:pt>
                <c:pt idx="12">
                  <c:v>600</c:v>
                </c:pt>
                <c:pt idx="14">
                  <c:v>605</c:v>
                </c:pt>
                <c:pt idx="16">
                  <c:v>670</c:v>
                </c:pt>
                <c:pt idx="18">
                  <c:v>770</c:v>
                </c:pt>
              </c:numCache>
            </c:numRef>
          </c:yVal>
          <c:smooth val="1"/>
          <c:extLst>
            <c:ext xmlns:c16="http://schemas.microsoft.com/office/drawing/2014/chart" uri="{C3380CC4-5D6E-409C-BE32-E72D297353CC}">
              <c16:uniqueId val="{00000001-08A5-4195-B270-4AC647816892}"/>
            </c:ext>
          </c:extLst>
        </c:ser>
        <c:ser>
          <c:idx val="2"/>
          <c:order val="2"/>
          <c:tx>
            <c:strRef>
              <c:f>'4'!$G$3</c:f>
              <c:strCache>
                <c:ptCount val="1"/>
                <c:pt idx="0">
                  <c:v>DEI</c:v>
                </c:pt>
              </c:strCache>
            </c:strRef>
          </c:tx>
          <c:spPr>
            <a:ln w="19050" cap="rnd">
              <a:solidFill>
                <a:schemeClr val="accent3"/>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'4'!$G$4:$G$22</c:f>
              <c:numCache>
                <c:formatCode>#,##0</c:formatCode>
                <c:ptCount val="19"/>
                <c:pt idx="1">
                  <c:v>1350</c:v>
                </c:pt>
                <c:pt idx="3">
                  <c:v>1150</c:v>
                </c:pt>
                <c:pt idx="5">
                  <c:v>950</c:v>
                </c:pt>
                <c:pt idx="7">
                  <c:v>750</c:v>
                </c:pt>
                <c:pt idx="9">
                  <c:v>550</c:v>
                </c:pt>
                <c:pt idx="11">
                  <c:v>350</c:v>
                </c:pt>
                <c:pt idx="13">
                  <c:v>150</c:v>
                </c:pt>
                <c:pt idx="15">
                  <c:v>-50</c:v>
                </c:pt>
                <c:pt idx="17">
                  <c:v>-250</c:v>
                </c:pt>
              </c:numCache>
            </c:numRef>
          </c:yVal>
          <c:smooth val="1"/>
          <c:extLst>
            <c:ext xmlns:c16="http://schemas.microsoft.com/office/drawing/2014/chart" uri="{C3380CC4-5D6E-409C-BE32-E72D297353CC}">
              <c16:uniqueId val="{00000002-08A5-4195-B270-4AC647816892}"/>
            </c:ext>
          </c:extLst>
        </c:ser>
        <c:ser>
          <c:idx val="3"/>
          <c:order val="3"/>
          <c:tx>
            <c:strRef>
              <c:f>'4'!$K$3</c:f>
              <c:strCache>
                <c:ptCount val="1"/>
                <c:pt idx="0">
                  <c:v>DEK</c:v>
                </c:pt>
              </c:strCache>
            </c:strRef>
          </c:tx>
          <c:spPr>
            <a:ln w="19050" cap="rnd">
              <a:solidFill>
                <a:schemeClr val="accent4"/>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'4'!$K$4:$K$22</c:f>
              <c:numCache>
                <c:formatCode>#,##0</c:formatCode>
                <c:ptCount val="19"/>
                <c:pt idx="1">
                  <c:v>1250</c:v>
                </c:pt>
                <c:pt idx="3">
                  <c:v>900</c:v>
                </c:pt>
                <c:pt idx="5">
                  <c:v>600</c:v>
                </c:pt>
                <c:pt idx="7">
                  <c:v>320</c:v>
                </c:pt>
                <c:pt idx="9">
                  <c:v>80</c:v>
                </c:pt>
                <c:pt idx="11">
                  <c:v>200</c:v>
                </c:pt>
                <c:pt idx="13">
                  <c:v>635</c:v>
                </c:pt>
                <c:pt idx="15">
                  <c:v>1125</c:v>
                </c:pt>
                <c:pt idx="17">
                  <c:v>1570</c:v>
                </c:pt>
              </c:numCache>
            </c:numRef>
          </c:yVal>
          <c:smooth val="1"/>
          <c:extLst>
            <c:ext xmlns:c16="http://schemas.microsoft.com/office/drawing/2014/chart" uri="{C3380CC4-5D6E-409C-BE32-E72D297353CC}">
              <c16:uniqueId val="{00000003-08A5-4195-B270-4AC647816892}"/>
            </c:ext>
          </c:extLst>
        </c:ser>
        <c:ser>
          <c:idx val="4"/>
          <c:order val="4"/>
          <c:tx>
            <c:strRef>
              <c:f>'4'!$L$3</c:f>
              <c:strCache>
                <c:ptCount val="1"/>
                <c:pt idx="0">
                  <c:v>VEK</c:v>
                </c:pt>
              </c:strCache>
            </c:strRef>
          </c:tx>
          <c:spPr>
            <a:ln w="19050" cap="rnd">
              <a:solidFill>
                <a:schemeClr val="accent5"/>
              </a:solidFill>
              <a:round/>
            </a:ln>
            <a:effectLst/>
          </c:spPr>
          <c:marker>
            <c:symbol val="none"/>
          </c:marker>
          <c:xVal>
            <c:numRef>
              <c:f>'4'!$B$4:$B$22</c:f>
              <c:numCache>
                <c:formatCode>#,##0</c:formatCode>
                <c:ptCount val="19"/>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pt idx="17">
                  <c:v>850</c:v>
                </c:pt>
                <c:pt idx="18">
                  <c:v>900</c:v>
                </c:pt>
              </c:numCache>
            </c:numRef>
          </c:xVal>
          <c:yVal>
            <c:numRef>
              <c:f>'4'!$L$4:$L$22</c:f>
              <c:numCache>
                <c:formatCode>#,##0</c:formatCode>
                <c:ptCount val="19"/>
                <c:pt idx="2">
                  <c:v>1250</c:v>
                </c:pt>
                <c:pt idx="4">
                  <c:v>1075</c:v>
                </c:pt>
                <c:pt idx="6">
                  <c:v>916.66666666666663</c:v>
                </c:pt>
                <c:pt idx="8">
                  <c:v>767.5</c:v>
                </c:pt>
                <c:pt idx="10">
                  <c:v>630</c:v>
                </c:pt>
                <c:pt idx="12">
                  <c:v>558.33333333333337</c:v>
                </c:pt>
                <c:pt idx="14">
                  <c:v>569.28571428571433</c:v>
                </c:pt>
                <c:pt idx="16">
                  <c:v>638.75</c:v>
                </c:pt>
                <c:pt idx="18">
                  <c:v>742.22222222222217</c:v>
                </c:pt>
              </c:numCache>
            </c:numRef>
          </c:yVal>
          <c:smooth val="1"/>
          <c:extLst>
            <c:ext xmlns:c16="http://schemas.microsoft.com/office/drawing/2014/chart" uri="{C3380CC4-5D6E-409C-BE32-E72D297353CC}">
              <c16:uniqueId val="{00000004-08A5-4195-B270-4AC647816892}"/>
            </c:ext>
          </c:extLst>
        </c:ser>
        <c:dLbls>
          <c:showLegendKey val="0"/>
          <c:showVal val="0"/>
          <c:showCatName val="0"/>
          <c:showSerName val="0"/>
          <c:showPercent val="0"/>
          <c:showBubbleSize val="0"/>
        </c:dLbls>
        <c:axId val="588178472"/>
        <c:axId val="588179456"/>
      </c:scatterChart>
      <c:valAx>
        <c:axId val="588178472"/>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88179456"/>
        <c:crosses val="autoZero"/>
        <c:crossBetween val="midCat"/>
      </c:valAx>
      <c:valAx>
        <c:axId val="58817945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88178472"/>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'5'!$C$16</c:f>
              <c:strCache>
                <c:ptCount val="1"/>
                <c:pt idx="0">
                  <c:v>Pris</c:v>
                </c:pt>
              </c:strCache>
            </c:strRef>
          </c:tx>
          <c:spPr>
            <a:ln w="19050" cap="rnd">
              <a:solidFill>
                <a:schemeClr val="accent1"/>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'5'!$C$17:$C$31</c:f>
              <c:numCache>
                <c:formatCode>#,##0</c:formatCode>
                <c:ptCount val="15"/>
                <c:pt idx="2">
                  <c:v>600</c:v>
                </c:pt>
                <c:pt idx="4">
                  <c:v>550</c:v>
                </c:pt>
                <c:pt idx="6">
                  <c:v>500</c:v>
                </c:pt>
                <c:pt idx="8">
                  <c:v>450</c:v>
                </c:pt>
                <c:pt idx="10">
                  <c:v>400</c:v>
                </c:pt>
                <c:pt idx="12">
                  <c:v>350</c:v>
                </c:pt>
                <c:pt idx="14">
                  <c:v>300</c:v>
                </c:pt>
              </c:numCache>
            </c:numRef>
          </c:yVal>
          <c:smooth val="1"/>
          <c:extLst>
            <c:ext xmlns:c16="http://schemas.microsoft.com/office/drawing/2014/chart" uri="{C3380CC4-5D6E-409C-BE32-E72D297353CC}">
              <c16:uniqueId val="{00000000-4A30-4740-BB6C-9315A190A832}"/>
            </c:ext>
          </c:extLst>
        </c:ser>
        <c:ser>
          <c:idx val="1"/>
          <c:order val="1"/>
          <c:tx>
            <c:strRef>
              <c:f>'5'!$G$16</c:f>
              <c:strCache>
                <c:ptCount val="1"/>
                <c:pt idx="0">
                  <c:v>DEI</c:v>
                </c:pt>
              </c:strCache>
            </c:strRef>
          </c:tx>
          <c:spPr>
            <a:ln w="19050" cap="rnd">
              <a:solidFill>
                <a:schemeClr val="accent2"/>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'5'!$G$17:$G$31</c:f>
              <c:numCache>
                <c:formatCode>#,##0</c:formatCode>
                <c:ptCount val="15"/>
                <c:pt idx="1">
                  <c:v>600</c:v>
                </c:pt>
                <c:pt idx="3">
                  <c:v>500</c:v>
                </c:pt>
                <c:pt idx="5">
                  <c:v>400</c:v>
                </c:pt>
                <c:pt idx="7">
                  <c:v>300</c:v>
                </c:pt>
                <c:pt idx="9">
                  <c:v>200</c:v>
                </c:pt>
                <c:pt idx="11">
                  <c:v>100</c:v>
                </c:pt>
                <c:pt idx="13">
                  <c:v>0</c:v>
                </c:pt>
              </c:numCache>
            </c:numRef>
          </c:yVal>
          <c:smooth val="1"/>
          <c:extLst>
            <c:ext xmlns:c16="http://schemas.microsoft.com/office/drawing/2014/chart" uri="{C3380CC4-5D6E-409C-BE32-E72D297353CC}">
              <c16:uniqueId val="{00000001-4A30-4740-BB6C-9315A190A832}"/>
            </c:ext>
          </c:extLst>
        </c:ser>
        <c:ser>
          <c:idx val="2"/>
          <c:order val="2"/>
          <c:tx>
            <c:strRef>
              <c:f>'5'!$I$16</c:f>
              <c:strCache>
                <c:ptCount val="1"/>
                <c:pt idx="0">
                  <c:v>DEK</c:v>
                </c:pt>
              </c:strCache>
            </c:strRef>
          </c:tx>
          <c:spPr>
            <a:ln w="19050" cap="rnd">
              <a:solidFill>
                <a:schemeClr val="accent3"/>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'5'!$I$17:$I$31</c:f>
              <c:numCache>
                <c:formatCode>#,##0</c:formatCode>
                <c:ptCount val="15"/>
                <c:pt idx="1">
                  <c:v>300</c:v>
                </c:pt>
                <c:pt idx="3">
                  <c:v>200</c:v>
                </c:pt>
                <c:pt idx="5">
                  <c:v>150</c:v>
                </c:pt>
                <c:pt idx="7">
                  <c:v>200</c:v>
                </c:pt>
                <c:pt idx="9">
                  <c:v>325</c:v>
                </c:pt>
                <c:pt idx="11">
                  <c:v>565</c:v>
                </c:pt>
                <c:pt idx="13">
                  <c:v>925</c:v>
                </c:pt>
              </c:numCache>
            </c:numRef>
          </c:yVal>
          <c:smooth val="1"/>
          <c:extLst>
            <c:ext xmlns:c16="http://schemas.microsoft.com/office/drawing/2014/chart" uri="{C3380CC4-5D6E-409C-BE32-E72D297353CC}">
              <c16:uniqueId val="{00000002-4A30-4740-BB6C-9315A190A832}"/>
            </c:ext>
          </c:extLst>
        </c:ser>
        <c:ser>
          <c:idx val="3"/>
          <c:order val="3"/>
          <c:tx>
            <c:strRef>
              <c:f>'5'!$J$16</c:f>
              <c:strCache>
                <c:ptCount val="1"/>
                <c:pt idx="0">
                  <c:v>VEK</c:v>
                </c:pt>
              </c:strCache>
            </c:strRef>
          </c:tx>
          <c:spPr>
            <a:ln w="19050" cap="rnd">
              <a:solidFill>
                <a:schemeClr val="accent4"/>
              </a:solidFill>
              <a:round/>
            </a:ln>
            <a:effectLst/>
          </c:spPr>
          <c:marker>
            <c:symbol val="none"/>
          </c:marker>
          <c:xVal>
            <c:numRef>
              <c:f>'5'!$B$17:$B$31</c:f>
              <c:numCache>
                <c:formatCode>#,##0</c:formatCode>
                <c:ptCount val="15"/>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numCache>
            </c:numRef>
          </c:xVal>
          <c:yVal>
            <c:numRef>
              <c:f>'5'!$J$17:$J$31</c:f>
              <c:numCache>
                <c:formatCode>#,##0</c:formatCode>
                <c:ptCount val="15"/>
                <c:pt idx="2">
                  <c:v>300</c:v>
                </c:pt>
                <c:pt idx="4">
                  <c:v>250</c:v>
                </c:pt>
                <c:pt idx="6">
                  <c:v>216.66666666666666</c:v>
                </c:pt>
                <c:pt idx="8">
                  <c:v>212.5</c:v>
                </c:pt>
                <c:pt idx="10">
                  <c:v>235</c:v>
                </c:pt>
                <c:pt idx="12">
                  <c:v>290</c:v>
                </c:pt>
                <c:pt idx="14">
                  <c:v>380.71428571428572</c:v>
                </c:pt>
              </c:numCache>
            </c:numRef>
          </c:yVal>
          <c:smooth val="1"/>
          <c:extLst>
            <c:ext xmlns:c16="http://schemas.microsoft.com/office/drawing/2014/chart" uri="{C3380CC4-5D6E-409C-BE32-E72D297353CC}">
              <c16:uniqueId val="{00000003-4A30-4740-BB6C-9315A190A832}"/>
            </c:ext>
          </c:extLst>
        </c:ser>
        <c:dLbls>
          <c:showLegendKey val="0"/>
          <c:showVal val="0"/>
          <c:showCatName val="0"/>
          <c:showSerName val="0"/>
          <c:showPercent val="0"/>
          <c:showBubbleSize val="0"/>
        </c:dLbls>
        <c:axId val="569611848"/>
        <c:axId val="569611192"/>
      </c:scatterChart>
      <c:valAx>
        <c:axId val="569611848"/>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611192"/>
        <c:crosses val="autoZero"/>
        <c:crossBetween val="midCat"/>
      </c:valAx>
      <c:valAx>
        <c:axId val="5696111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611848"/>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'6'!$C$3</c:f>
              <c:strCache>
                <c:ptCount val="1"/>
                <c:pt idx="0">
                  <c:v>Pris</c:v>
                </c:pt>
              </c:strCache>
            </c:strRef>
          </c:tx>
          <c:spPr>
            <a:ln w="19050" cap="rnd">
              <a:solidFill>
                <a:schemeClr val="accent1"/>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'6'!$C$4:$C$18</c:f>
              <c:numCache>
                <c:formatCode>#,##0</c:formatCode>
                <c:ptCount val="15"/>
                <c:pt idx="2">
                  <c:v>45</c:v>
                </c:pt>
                <c:pt idx="4">
                  <c:v>45</c:v>
                </c:pt>
                <c:pt idx="6">
                  <c:v>45</c:v>
                </c:pt>
                <c:pt idx="8">
                  <c:v>45</c:v>
                </c:pt>
                <c:pt idx="10">
                  <c:v>45</c:v>
                </c:pt>
                <c:pt idx="12">
                  <c:v>45</c:v>
                </c:pt>
                <c:pt idx="14">
                  <c:v>45</c:v>
                </c:pt>
              </c:numCache>
            </c:numRef>
          </c:yVal>
          <c:smooth val="1"/>
          <c:extLst>
            <c:ext xmlns:c16="http://schemas.microsoft.com/office/drawing/2014/chart" uri="{C3380CC4-5D6E-409C-BE32-E72D297353CC}">
              <c16:uniqueId val="{00000000-F149-4946-8453-B46787B018CE}"/>
            </c:ext>
          </c:extLst>
        </c:ser>
        <c:ser>
          <c:idx val="1"/>
          <c:order val="1"/>
          <c:tx>
            <c:strRef>
              <c:f>'6'!$H$3</c:f>
              <c:strCache>
                <c:ptCount val="1"/>
                <c:pt idx="0">
                  <c:v>DEI</c:v>
                </c:pt>
              </c:strCache>
            </c:strRef>
          </c:tx>
          <c:spPr>
            <a:ln w="19050" cap="rnd">
              <a:solidFill>
                <a:schemeClr val="accent2"/>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'6'!$H$4:$H$18</c:f>
              <c:numCache>
                <c:formatCode>#,##0</c:formatCode>
                <c:ptCount val="15"/>
                <c:pt idx="1">
                  <c:v>45</c:v>
                </c:pt>
                <c:pt idx="3">
                  <c:v>45</c:v>
                </c:pt>
                <c:pt idx="5">
                  <c:v>45</c:v>
                </c:pt>
                <c:pt idx="7">
                  <c:v>45</c:v>
                </c:pt>
                <c:pt idx="9">
                  <c:v>45</c:v>
                </c:pt>
                <c:pt idx="11">
                  <c:v>45</c:v>
                </c:pt>
                <c:pt idx="13">
                  <c:v>45</c:v>
                </c:pt>
              </c:numCache>
            </c:numRef>
          </c:yVal>
          <c:smooth val="1"/>
          <c:extLst>
            <c:ext xmlns:c16="http://schemas.microsoft.com/office/drawing/2014/chart" uri="{C3380CC4-5D6E-409C-BE32-E72D297353CC}">
              <c16:uniqueId val="{00000001-F149-4946-8453-B46787B018CE}"/>
            </c:ext>
          </c:extLst>
        </c:ser>
        <c:ser>
          <c:idx val="2"/>
          <c:order val="2"/>
          <c:tx>
            <c:strRef>
              <c:f>'6'!$J$3</c:f>
              <c:strCache>
                <c:ptCount val="1"/>
                <c:pt idx="0">
                  <c:v>DEK</c:v>
                </c:pt>
              </c:strCache>
            </c:strRef>
          </c:tx>
          <c:spPr>
            <a:ln w="19050" cap="rnd">
              <a:solidFill>
                <a:schemeClr val="accent3"/>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'6'!$J$4:$J$18</c:f>
              <c:numCache>
                <c:formatCode>#,##0</c:formatCode>
                <c:ptCount val="15"/>
                <c:pt idx="1">
                  <c:v>55</c:v>
                </c:pt>
                <c:pt idx="3">
                  <c:v>35</c:v>
                </c:pt>
                <c:pt idx="5">
                  <c:v>26</c:v>
                </c:pt>
                <c:pt idx="7">
                  <c:v>19</c:v>
                </c:pt>
                <c:pt idx="9">
                  <c:v>25</c:v>
                </c:pt>
                <c:pt idx="11">
                  <c:v>49</c:v>
                </c:pt>
                <c:pt idx="13">
                  <c:v>91</c:v>
                </c:pt>
              </c:numCache>
            </c:numRef>
          </c:yVal>
          <c:smooth val="1"/>
          <c:extLst>
            <c:ext xmlns:c16="http://schemas.microsoft.com/office/drawing/2014/chart" uri="{C3380CC4-5D6E-409C-BE32-E72D297353CC}">
              <c16:uniqueId val="{00000002-F149-4946-8453-B46787B018CE}"/>
            </c:ext>
          </c:extLst>
        </c:ser>
        <c:ser>
          <c:idx val="3"/>
          <c:order val="3"/>
          <c:tx>
            <c:strRef>
              <c:f>'6'!$K$3</c:f>
              <c:strCache>
                <c:ptCount val="1"/>
                <c:pt idx="0">
                  <c:v>VEK</c:v>
                </c:pt>
              </c:strCache>
            </c:strRef>
          </c:tx>
          <c:spPr>
            <a:ln w="19050" cap="rnd">
              <a:solidFill>
                <a:schemeClr val="accent4"/>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'6'!$K$4:$K$18</c:f>
              <c:numCache>
                <c:formatCode>#,##0</c:formatCode>
                <c:ptCount val="15"/>
                <c:pt idx="2">
                  <c:v>55</c:v>
                </c:pt>
                <c:pt idx="4">
                  <c:v>45</c:v>
                </c:pt>
                <c:pt idx="6">
                  <c:v>38.666666666666664</c:v>
                </c:pt>
                <c:pt idx="8">
                  <c:v>33.75</c:v>
                </c:pt>
                <c:pt idx="10">
                  <c:v>32</c:v>
                </c:pt>
                <c:pt idx="12">
                  <c:v>34.833333333333336</c:v>
                </c:pt>
                <c:pt idx="14">
                  <c:v>42.857142857142854</c:v>
                </c:pt>
              </c:numCache>
            </c:numRef>
          </c:yVal>
          <c:smooth val="1"/>
          <c:extLst>
            <c:ext xmlns:c16="http://schemas.microsoft.com/office/drawing/2014/chart" uri="{C3380CC4-5D6E-409C-BE32-E72D297353CC}">
              <c16:uniqueId val="{00000003-F149-4946-8453-B46787B018CE}"/>
            </c:ext>
          </c:extLst>
        </c:ser>
        <c:ser>
          <c:idx val="4"/>
          <c:order val="4"/>
          <c:tx>
            <c:strRef>
              <c:f>'6'!$L$3</c:f>
              <c:strCache>
                <c:ptCount val="1"/>
                <c:pt idx="0">
                  <c:v>SEK</c:v>
                </c:pt>
              </c:strCache>
            </c:strRef>
          </c:tx>
          <c:spPr>
            <a:ln w="19050" cap="rnd">
              <a:solidFill>
                <a:schemeClr val="accent5"/>
              </a:solidFill>
              <a:round/>
            </a:ln>
            <a:effectLst/>
          </c:spPr>
          <c:marker>
            <c:symbol val="none"/>
          </c:marker>
          <c:xVal>
            <c:numRef>
              <c:f>'6'!$B$4:$B$18</c:f>
              <c:numCache>
                <c:formatCode>#,##0</c:formatCode>
                <c:ptCount val="15"/>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numCache>
            </c:numRef>
          </c:xVal>
          <c:yVal>
            <c:numRef>
              <c:f>'6'!$L$4:$L$18</c:f>
              <c:numCache>
                <c:formatCode>#,##0</c:formatCode>
                <c:ptCount val="15"/>
                <c:pt idx="2">
                  <c:v>80</c:v>
                </c:pt>
                <c:pt idx="4">
                  <c:v>57.5</c:v>
                </c:pt>
                <c:pt idx="6">
                  <c:v>47</c:v>
                </c:pt>
                <c:pt idx="8">
                  <c:v>40</c:v>
                </c:pt>
                <c:pt idx="10">
                  <c:v>37</c:v>
                </c:pt>
                <c:pt idx="12">
                  <c:v>39</c:v>
                </c:pt>
                <c:pt idx="14">
                  <c:v>46.428571428571431</c:v>
                </c:pt>
              </c:numCache>
            </c:numRef>
          </c:yVal>
          <c:smooth val="1"/>
          <c:extLst>
            <c:ext xmlns:c16="http://schemas.microsoft.com/office/drawing/2014/chart" uri="{C3380CC4-5D6E-409C-BE32-E72D297353CC}">
              <c16:uniqueId val="{00000004-F149-4946-8453-B46787B018CE}"/>
            </c:ext>
          </c:extLst>
        </c:ser>
        <c:dLbls>
          <c:showLegendKey val="0"/>
          <c:showVal val="0"/>
          <c:showCatName val="0"/>
          <c:showSerName val="0"/>
          <c:showPercent val="0"/>
          <c:showBubbleSize val="0"/>
        </c:dLbls>
        <c:axId val="569599384"/>
        <c:axId val="569619392"/>
      </c:scatterChart>
      <c:valAx>
        <c:axId val="569599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619392"/>
        <c:crosses val="autoZero"/>
        <c:crossBetween val="midCat"/>
      </c:valAx>
      <c:valAx>
        <c:axId val="569619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5993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'7'!$C$6</c:f>
              <c:strCache>
                <c:ptCount val="1"/>
                <c:pt idx="0">
                  <c:v>Pris</c:v>
                </c:pt>
              </c:strCache>
            </c:strRef>
          </c:tx>
          <c:spPr>
            <a:ln w="19050" cap="rnd">
              <a:solidFill>
                <a:schemeClr val="accent1"/>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'7'!$C$7:$C$23</c:f>
              <c:numCache>
                <c:formatCode>#,##0</c:formatCode>
                <c:ptCount val="17"/>
                <c:pt idx="2">
                  <c:v>120</c:v>
                </c:pt>
                <c:pt idx="4">
                  <c:v>120</c:v>
                </c:pt>
                <c:pt idx="6">
                  <c:v>120</c:v>
                </c:pt>
                <c:pt idx="8">
                  <c:v>120</c:v>
                </c:pt>
                <c:pt idx="10">
                  <c:v>120</c:v>
                </c:pt>
                <c:pt idx="12">
                  <c:v>120</c:v>
                </c:pt>
                <c:pt idx="14">
                  <c:v>120</c:v>
                </c:pt>
                <c:pt idx="16">
                  <c:v>120</c:v>
                </c:pt>
              </c:numCache>
            </c:numRef>
          </c:yVal>
          <c:smooth val="1"/>
          <c:extLst>
            <c:ext xmlns:c16="http://schemas.microsoft.com/office/drawing/2014/chart" uri="{C3380CC4-5D6E-409C-BE32-E72D297353CC}">
              <c16:uniqueId val="{00000000-C91D-4030-8AA6-4C4C2F654FBF}"/>
            </c:ext>
          </c:extLst>
        </c:ser>
        <c:ser>
          <c:idx val="1"/>
          <c:order val="1"/>
          <c:tx>
            <c:strRef>
              <c:f>'7'!$J$6</c:f>
              <c:strCache>
                <c:ptCount val="1"/>
                <c:pt idx="0">
                  <c:v>DEK</c:v>
                </c:pt>
              </c:strCache>
            </c:strRef>
          </c:tx>
          <c:spPr>
            <a:ln w="19050" cap="rnd">
              <a:solidFill>
                <a:schemeClr val="accent2"/>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'7'!$J$7:$J$23</c:f>
              <c:numCache>
                <c:formatCode>#,##0</c:formatCode>
                <c:ptCount val="17"/>
                <c:pt idx="1">
                  <c:v>190</c:v>
                </c:pt>
                <c:pt idx="3">
                  <c:v>30</c:v>
                </c:pt>
                <c:pt idx="5">
                  <c:v>20</c:v>
                </c:pt>
                <c:pt idx="7">
                  <c:v>40</c:v>
                </c:pt>
                <c:pt idx="9">
                  <c:v>90</c:v>
                </c:pt>
                <c:pt idx="11">
                  <c:v>140</c:v>
                </c:pt>
                <c:pt idx="13">
                  <c:v>190</c:v>
                </c:pt>
                <c:pt idx="15">
                  <c:v>310</c:v>
                </c:pt>
              </c:numCache>
            </c:numRef>
          </c:yVal>
          <c:smooth val="1"/>
          <c:extLst>
            <c:ext xmlns:c16="http://schemas.microsoft.com/office/drawing/2014/chart" uri="{C3380CC4-5D6E-409C-BE32-E72D297353CC}">
              <c16:uniqueId val="{00000001-C91D-4030-8AA6-4C4C2F654FBF}"/>
            </c:ext>
          </c:extLst>
        </c:ser>
        <c:ser>
          <c:idx val="2"/>
          <c:order val="2"/>
          <c:tx>
            <c:strRef>
              <c:f>'7'!$K$6</c:f>
              <c:strCache>
                <c:ptCount val="1"/>
                <c:pt idx="0">
                  <c:v>VEK</c:v>
                </c:pt>
              </c:strCache>
            </c:strRef>
          </c:tx>
          <c:spPr>
            <a:ln w="19050" cap="rnd">
              <a:solidFill>
                <a:schemeClr val="accent3"/>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'7'!$K$7:$K$23</c:f>
              <c:numCache>
                <c:formatCode>#,##0</c:formatCode>
                <c:ptCount val="17"/>
                <c:pt idx="2">
                  <c:v>190</c:v>
                </c:pt>
                <c:pt idx="4">
                  <c:v>110</c:v>
                </c:pt>
                <c:pt idx="6">
                  <c:v>80</c:v>
                </c:pt>
                <c:pt idx="8">
                  <c:v>70</c:v>
                </c:pt>
                <c:pt idx="10">
                  <c:v>74</c:v>
                </c:pt>
                <c:pt idx="12">
                  <c:v>85</c:v>
                </c:pt>
                <c:pt idx="14">
                  <c:v>100</c:v>
                </c:pt>
                <c:pt idx="16">
                  <c:v>126.25</c:v>
                </c:pt>
              </c:numCache>
            </c:numRef>
          </c:yVal>
          <c:smooth val="1"/>
          <c:extLst>
            <c:ext xmlns:c16="http://schemas.microsoft.com/office/drawing/2014/chart" uri="{C3380CC4-5D6E-409C-BE32-E72D297353CC}">
              <c16:uniqueId val="{00000002-C91D-4030-8AA6-4C4C2F654FBF}"/>
            </c:ext>
          </c:extLst>
        </c:ser>
        <c:ser>
          <c:idx val="3"/>
          <c:order val="3"/>
          <c:tx>
            <c:strRef>
              <c:f>'7'!$L$6</c:f>
              <c:strCache>
                <c:ptCount val="1"/>
                <c:pt idx="0">
                  <c:v>SEK</c:v>
                </c:pt>
              </c:strCache>
            </c:strRef>
          </c:tx>
          <c:spPr>
            <a:ln w="19050" cap="rnd">
              <a:solidFill>
                <a:schemeClr val="accent4"/>
              </a:solidFill>
              <a:round/>
            </a:ln>
            <a:effectLst/>
          </c:spPr>
          <c:marker>
            <c:symbol val="none"/>
          </c:marker>
          <c:xVal>
            <c:numRef>
              <c:f>'7'!$B$7:$B$23</c:f>
              <c:numCache>
                <c:formatCode>#,##0</c:formatCode>
                <c:ptCount val="17"/>
                <c:pt idx="0">
                  <c:v>0</c:v>
                </c:pt>
                <c:pt idx="1">
                  <c:v>500</c:v>
                </c:pt>
                <c:pt idx="2">
                  <c:v>1000</c:v>
                </c:pt>
                <c:pt idx="3">
                  <c:v>1500</c:v>
                </c:pt>
                <c:pt idx="4">
                  <c:v>2000</c:v>
                </c:pt>
                <c:pt idx="5">
                  <c:v>2500</c:v>
                </c:pt>
                <c:pt idx="6">
                  <c:v>3000</c:v>
                </c:pt>
                <c:pt idx="7">
                  <c:v>3500</c:v>
                </c:pt>
                <c:pt idx="8">
                  <c:v>4000</c:v>
                </c:pt>
                <c:pt idx="9">
                  <c:v>4500</c:v>
                </c:pt>
                <c:pt idx="10">
                  <c:v>5000</c:v>
                </c:pt>
                <c:pt idx="11">
                  <c:v>5500</c:v>
                </c:pt>
                <c:pt idx="12">
                  <c:v>6000</c:v>
                </c:pt>
                <c:pt idx="13">
                  <c:v>6500</c:v>
                </c:pt>
                <c:pt idx="14">
                  <c:v>7000</c:v>
                </c:pt>
                <c:pt idx="15">
                  <c:v>7500</c:v>
                </c:pt>
                <c:pt idx="16">
                  <c:v>8000</c:v>
                </c:pt>
              </c:numCache>
            </c:numRef>
          </c:xVal>
          <c:yVal>
            <c:numRef>
              <c:f>'7'!$L$7:$L$23</c:f>
              <c:numCache>
                <c:formatCode>#,##0</c:formatCode>
                <c:ptCount val="17"/>
                <c:pt idx="2">
                  <c:v>240</c:v>
                </c:pt>
                <c:pt idx="4">
                  <c:v>135</c:v>
                </c:pt>
                <c:pt idx="6">
                  <c:v>96.666666666666671</c:v>
                </c:pt>
                <c:pt idx="8">
                  <c:v>82.5</c:v>
                </c:pt>
                <c:pt idx="10">
                  <c:v>84</c:v>
                </c:pt>
                <c:pt idx="12">
                  <c:v>93.333333333333329</c:v>
                </c:pt>
                <c:pt idx="14">
                  <c:v>107.14285714285714</c:v>
                </c:pt>
                <c:pt idx="16">
                  <c:v>132.5</c:v>
                </c:pt>
              </c:numCache>
            </c:numRef>
          </c:yVal>
          <c:smooth val="1"/>
          <c:extLst>
            <c:ext xmlns:c16="http://schemas.microsoft.com/office/drawing/2014/chart" uri="{C3380CC4-5D6E-409C-BE32-E72D297353CC}">
              <c16:uniqueId val="{00000003-C91D-4030-8AA6-4C4C2F654FBF}"/>
            </c:ext>
          </c:extLst>
        </c:ser>
        <c:dLbls>
          <c:showLegendKey val="0"/>
          <c:showVal val="0"/>
          <c:showCatName val="0"/>
          <c:showSerName val="0"/>
          <c:showPercent val="0"/>
          <c:showBubbleSize val="0"/>
        </c:dLbls>
        <c:axId val="569599384"/>
        <c:axId val="569619392"/>
      </c:scatterChart>
      <c:valAx>
        <c:axId val="569599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619392"/>
        <c:crosses val="autoZero"/>
        <c:crossBetween val="midCat"/>
      </c:valAx>
      <c:valAx>
        <c:axId val="569619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5993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'8'!$C$6</c:f>
              <c:strCache>
                <c:ptCount val="1"/>
                <c:pt idx="0">
                  <c:v>Pris</c:v>
                </c:pt>
              </c:strCache>
            </c:strRef>
          </c:tx>
          <c:spPr>
            <a:ln w="19050" cap="rnd">
              <a:solidFill>
                <a:schemeClr val="accent1"/>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'8'!$C$7:$C$23</c:f>
              <c:numCache>
                <c:formatCode>#,##0</c:formatCode>
                <c:ptCount val="17"/>
                <c:pt idx="2">
                  <c:v>55000</c:v>
                </c:pt>
                <c:pt idx="4">
                  <c:v>55000</c:v>
                </c:pt>
                <c:pt idx="6">
                  <c:v>55000</c:v>
                </c:pt>
                <c:pt idx="8">
                  <c:v>55000</c:v>
                </c:pt>
                <c:pt idx="10">
                  <c:v>55000</c:v>
                </c:pt>
                <c:pt idx="12">
                  <c:v>55000</c:v>
                </c:pt>
                <c:pt idx="14">
                  <c:v>55000</c:v>
                </c:pt>
                <c:pt idx="16">
                  <c:v>55000</c:v>
                </c:pt>
              </c:numCache>
            </c:numRef>
          </c:yVal>
          <c:smooth val="1"/>
          <c:extLst>
            <c:ext xmlns:c16="http://schemas.microsoft.com/office/drawing/2014/chart" uri="{C3380CC4-5D6E-409C-BE32-E72D297353CC}">
              <c16:uniqueId val="{00000000-C626-484C-9E64-E6AADBA1496E}"/>
            </c:ext>
          </c:extLst>
        </c:ser>
        <c:ser>
          <c:idx val="1"/>
          <c:order val="1"/>
          <c:tx>
            <c:strRef>
              <c:f>'8'!$H$6</c:f>
              <c:strCache>
                <c:ptCount val="1"/>
                <c:pt idx="0">
                  <c:v>DEI</c:v>
                </c:pt>
              </c:strCache>
            </c:strRef>
          </c:tx>
          <c:spPr>
            <a:ln w="19050" cap="rnd">
              <a:solidFill>
                <a:schemeClr val="accent2"/>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'8'!$H$7:$H$23</c:f>
              <c:numCache>
                <c:formatCode>#,##0</c:formatCode>
                <c:ptCount val="17"/>
                <c:pt idx="1">
                  <c:v>55000</c:v>
                </c:pt>
                <c:pt idx="3">
                  <c:v>55000</c:v>
                </c:pt>
                <c:pt idx="5">
                  <c:v>55000</c:v>
                </c:pt>
                <c:pt idx="7">
                  <c:v>55000</c:v>
                </c:pt>
                <c:pt idx="9">
                  <c:v>55000</c:v>
                </c:pt>
                <c:pt idx="11">
                  <c:v>55000</c:v>
                </c:pt>
                <c:pt idx="13">
                  <c:v>55000</c:v>
                </c:pt>
                <c:pt idx="15">
                  <c:v>55000</c:v>
                </c:pt>
              </c:numCache>
            </c:numRef>
          </c:yVal>
          <c:smooth val="1"/>
          <c:extLst>
            <c:ext xmlns:c16="http://schemas.microsoft.com/office/drawing/2014/chart" uri="{C3380CC4-5D6E-409C-BE32-E72D297353CC}">
              <c16:uniqueId val="{00000001-C626-484C-9E64-E6AADBA1496E}"/>
            </c:ext>
          </c:extLst>
        </c:ser>
        <c:ser>
          <c:idx val="2"/>
          <c:order val="2"/>
          <c:tx>
            <c:strRef>
              <c:f>'8'!$I$6</c:f>
              <c:strCache>
                <c:ptCount val="1"/>
                <c:pt idx="0">
                  <c:v>DEK</c:v>
                </c:pt>
              </c:strCache>
            </c:strRef>
          </c:tx>
          <c:spPr>
            <a:ln w="19050" cap="rnd">
              <a:solidFill>
                <a:schemeClr val="accent3"/>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'8'!$I$7:$I$23</c:f>
              <c:numCache>
                <c:formatCode>#,##0</c:formatCode>
                <c:ptCount val="17"/>
                <c:pt idx="1">
                  <c:v>40000</c:v>
                </c:pt>
                <c:pt idx="3">
                  <c:v>30000</c:v>
                </c:pt>
                <c:pt idx="5">
                  <c:v>18000</c:v>
                </c:pt>
                <c:pt idx="7">
                  <c:v>20000</c:v>
                </c:pt>
                <c:pt idx="9">
                  <c:v>57000</c:v>
                </c:pt>
                <c:pt idx="11">
                  <c:v>85000</c:v>
                </c:pt>
                <c:pt idx="13">
                  <c:v>164000</c:v>
                </c:pt>
                <c:pt idx="15">
                  <c:v>406000</c:v>
                </c:pt>
              </c:numCache>
            </c:numRef>
          </c:yVal>
          <c:smooth val="1"/>
          <c:extLst>
            <c:ext xmlns:c16="http://schemas.microsoft.com/office/drawing/2014/chart" uri="{C3380CC4-5D6E-409C-BE32-E72D297353CC}">
              <c16:uniqueId val="{00000002-C626-484C-9E64-E6AADBA1496E}"/>
            </c:ext>
          </c:extLst>
        </c:ser>
        <c:ser>
          <c:idx val="3"/>
          <c:order val="3"/>
          <c:tx>
            <c:strRef>
              <c:f>'8'!$J$6</c:f>
              <c:strCache>
                <c:ptCount val="1"/>
                <c:pt idx="0">
                  <c:v>SEK</c:v>
                </c:pt>
              </c:strCache>
            </c:strRef>
          </c:tx>
          <c:spPr>
            <a:ln w="19050" cap="rnd">
              <a:solidFill>
                <a:schemeClr val="accent4"/>
              </a:solidFill>
              <a:round/>
            </a:ln>
            <a:effectLst/>
          </c:spPr>
          <c:marker>
            <c:symbol val="none"/>
          </c:marker>
          <c:xVal>
            <c:numRef>
              <c:f>'8'!$B$7:$B$23</c:f>
              <c:numCache>
                <c:formatCode>#,##0</c:formatCode>
                <c:ptCount val="17"/>
                <c:pt idx="0">
                  <c:v>0</c:v>
                </c:pt>
                <c:pt idx="1">
                  <c:v>50</c:v>
                </c:pt>
                <c:pt idx="2">
                  <c:v>100</c:v>
                </c:pt>
                <c:pt idx="3">
                  <c:v>150</c:v>
                </c:pt>
                <c:pt idx="4">
                  <c:v>200</c:v>
                </c:pt>
                <c:pt idx="5">
                  <c:v>250</c:v>
                </c:pt>
                <c:pt idx="6">
                  <c:v>300</c:v>
                </c:pt>
                <c:pt idx="7">
                  <c:v>350</c:v>
                </c:pt>
                <c:pt idx="8">
                  <c:v>400</c:v>
                </c:pt>
                <c:pt idx="9">
                  <c:v>450</c:v>
                </c:pt>
                <c:pt idx="10">
                  <c:v>500</c:v>
                </c:pt>
                <c:pt idx="11">
                  <c:v>550</c:v>
                </c:pt>
                <c:pt idx="12">
                  <c:v>600</c:v>
                </c:pt>
                <c:pt idx="13">
                  <c:v>650</c:v>
                </c:pt>
                <c:pt idx="14">
                  <c:v>700</c:v>
                </c:pt>
                <c:pt idx="15">
                  <c:v>750</c:v>
                </c:pt>
                <c:pt idx="16">
                  <c:v>800</c:v>
                </c:pt>
              </c:numCache>
            </c:numRef>
          </c:xVal>
          <c:yVal>
            <c:numRef>
              <c:f>'8'!$J$7:$J$23</c:f>
              <c:numCache>
                <c:formatCode>#,##0</c:formatCode>
                <c:ptCount val="17"/>
                <c:pt idx="2">
                  <c:v>60000</c:v>
                </c:pt>
                <c:pt idx="4">
                  <c:v>45000</c:v>
                </c:pt>
                <c:pt idx="6">
                  <c:v>36000</c:v>
                </c:pt>
                <c:pt idx="8">
                  <c:v>32000</c:v>
                </c:pt>
                <c:pt idx="10">
                  <c:v>37000</c:v>
                </c:pt>
                <c:pt idx="12">
                  <c:v>45000</c:v>
                </c:pt>
                <c:pt idx="14">
                  <c:v>62000</c:v>
                </c:pt>
                <c:pt idx="16">
                  <c:v>105000</c:v>
                </c:pt>
              </c:numCache>
            </c:numRef>
          </c:yVal>
          <c:smooth val="1"/>
          <c:extLst>
            <c:ext xmlns:c16="http://schemas.microsoft.com/office/drawing/2014/chart" uri="{C3380CC4-5D6E-409C-BE32-E72D297353CC}">
              <c16:uniqueId val="{00000003-C626-484C-9E64-E6AADBA1496E}"/>
            </c:ext>
          </c:extLst>
        </c:ser>
        <c:dLbls>
          <c:showLegendKey val="0"/>
          <c:showVal val="0"/>
          <c:showCatName val="0"/>
          <c:showSerName val="0"/>
          <c:showPercent val="0"/>
          <c:showBubbleSize val="0"/>
        </c:dLbls>
        <c:axId val="442461520"/>
        <c:axId val="442464472"/>
      </c:scatterChart>
      <c:valAx>
        <c:axId val="442461520"/>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2464472"/>
        <c:crosses val="autoZero"/>
        <c:crossBetween val="midCat"/>
      </c:valAx>
      <c:valAx>
        <c:axId val="44246447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442461520"/>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nb-NO"/>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nb-NO"/>
              <a:t>Enhetsdiagram</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nb-NO"/>
        </a:p>
      </c:txPr>
    </c:title>
    <c:autoTitleDeleted val="0"/>
    <c:plotArea>
      <c:layout/>
      <c:scatterChart>
        <c:scatterStyle val="smoothMarker"/>
        <c:varyColors val="0"/>
        <c:ser>
          <c:idx val="0"/>
          <c:order val="0"/>
          <c:tx>
            <c:strRef>
              <c:f>'10'!$C$6</c:f>
              <c:strCache>
                <c:ptCount val="1"/>
                <c:pt idx="0">
                  <c:v>Pris</c:v>
                </c:pt>
              </c:strCache>
            </c:strRef>
          </c:tx>
          <c:spPr>
            <a:ln w="19050" cap="rnd">
              <a:solidFill>
                <a:schemeClr val="accent1"/>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'10'!$C$7:$C$21</c:f>
              <c:numCache>
                <c:formatCode>#,##0</c:formatCode>
                <c:ptCount val="15"/>
                <c:pt idx="2">
                  <c:v>300</c:v>
                </c:pt>
                <c:pt idx="4">
                  <c:v>300</c:v>
                </c:pt>
                <c:pt idx="6">
                  <c:v>300</c:v>
                </c:pt>
                <c:pt idx="8">
                  <c:v>300</c:v>
                </c:pt>
                <c:pt idx="10">
                  <c:v>300</c:v>
                </c:pt>
                <c:pt idx="12">
                  <c:v>300</c:v>
                </c:pt>
                <c:pt idx="14">
                  <c:v>300</c:v>
                </c:pt>
              </c:numCache>
            </c:numRef>
          </c:yVal>
          <c:smooth val="1"/>
          <c:extLst>
            <c:ext xmlns:c16="http://schemas.microsoft.com/office/drawing/2014/chart" uri="{C3380CC4-5D6E-409C-BE32-E72D297353CC}">
              <c16:uniqueId val="{00000000-FB39-4AF8-8676-A9A666493B65}"/>
            </c:ext>
          </c:extLst>
        </c:ser>
        <c:ser>
          <c:idx val="1"/>
          <c:order val="1"/>
          <c:tx>
            <c:strRef>
              <c:f>'10'!$J$6</c:f>
              <c:strCache>
                <c:ptCount val="1"/>
                <c:pt idx="0">
                  <c:v>DEK</c:v>
                </c:pt>
              </c:strCache>
            </c:strRef>
          </c:tx>
          <c:spPr>
            <a:ln w="19050" cap="rnd">
              <a:solidFill>
                <a:schemeClr val="accent2"/>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'10'!$J$7:$J$21</c:f>
              <c:numCache>
                <c:formatCode>#,##0</c:formatCode>
                <c:ptCount val="15"/>
                <c:pt idx="1">
                  <c:v>200</c:v>
                </c:pt>
                <c:pt idx="3">
                  <c:v>150</c:v>
                </c:pt>
                <c:pt idx="5">
                  <c:v>150</c:v>
                </c:pt>
                <c:pt idx="7">
                  <c:v>200</c:v>
                </c:pt>
                <c:pt idx="9">
                  <c:v>300</c:v>
                </c:pt>
                <c:pt idx="11">
                  <c:v>400</c:v>
                </c:pt>
                <c:pt idx="13">
                  <c:v>625</c:v>
                </c:pt>
              </c:numCache>
            </c:numRef>
          </c:yVal>
          <c:smooth val="1"/>
          <c:extLst>
            <c:ext xmlns:c16="http://schemas.microsoft.com/office/drawing/2014/chart" uri="{C3380CC4-5D6E-409C-BE32-E72D297353CC}">
              <c16:uniqueId val="{00000001-FB39-4AF8-8676-A9A666493B65}"/>
            </c:ext>
          </c:extLst>
        </c:ser>
        <c:ser>
          <c:idx val="2"/>
          <c:order val="2"/>
          <c:tx>
            <c:strRef>
              <c:f>'10'!$K$6</c:f>
              <c:strCache>
                <c:ptCount val="1"/>
                <c:pt idx="0">
                  <c:v>VEK</c:v>
                </c:pt>
              </c:strCache>
            </c:strRef>
          </c:tx>
          <c:spPr>
            <a:ln w="19050" cap="rnd">
              <a:solidFill>
                <a:schemeClr val="accent3"/>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'10'!$K$7:$K$21</c:f>
              <c:numCache>
                <c:formatCode>#,##0</c:formatCode>
                <c:ptCount val="15"/>
                <c:pt idx="2">
                  <c:v>200</c:v>
                </c:pt>
                <c:pt idx="4">
                  <c:v>175</c:v>
                </c:pt>
                <c:pt idx="6">
                  <c:v>166.66666666666666</c:v>
                </c:pt>
                <c:pt idx="8">
                  <c:v>175</c:v>
                </c:pt>
                <c:pt idx="10">
                  <c:v>200</c:v>
                </c:pt>
                <c:pt idx="12">
                  <c:v>233.33333333333334</c:v>
                </c:pt>
                <c:pt idx="14">
                  <c:v>289.28571428571428</c:v>
                </c:pt>
              </c:numCache>
            </c:numRef>
          </c:yVal>
          <c:smooth val="1"/>
          <c:extLst>
            <c:ext xmlns:c16="http://schemas.microsoft.com/office/drawing/2014/chart" uri="{C3380CC4-5D6E-409C-BE32-E72D297353CC}">
              <c16:uniqueId val="{00000002-FB39-4AF8-8676-A9A666493B65}"/>
            </c:ext>
          </c:extLst>
        </c:ser>
        <c:ser>
          <c:idx val="3"/>
          <c:order val="3"/>
          <c:tx>
            <c:strRef>
              <c:f>'10'!$L$6</c:f>
              <c:strCache>
                <c:ptCount val="1"/>
                <c:pt idx="0">
                  <c:v>SEK</c:v>
                </c:pt>
              </c:strCache>
            </c:strRef>
          </c:tx>
          <c:spPr>
            <a:ln w="19050" cap="rnd">
              <a:solidFill>
                <a:schemeClr val="accent4"/>
              </a:solidFill>
              <a:round/>
            </a:ln>
            <a:effectLst/>
          </c:spPr>
          <c:marker>
            <c:symbol val="none"/>
          </c:marker>
          <c:xVal>
            <c:numRef>
              <c:f>'10'!$B$7:$B$21</c:f>
              <c:numCache>
                <c:formatCode>#,##0</c:formatCode>
                <c:ptCount val="15"/>
                <c:pt idx="0">
                  <c:v>0</c:v>
                </c:pt>
                <c:pt idx="1">
                  <c:v>200</c:v>
                </c:pt>
                <c:pt idx="2">
                  <c:v>400</c:v>
                </c:pt>
                <c:pt idx="3">
                  <c:v>600</c:v>
                </c:pt>
                <c:pt idx="4">
                  <c:v>800</c:v>
                </c:pt>
                <c:pt idx="5">
                  <c:v>1000</c:v>
                </c:pt>
                <c:pt idx="6">
                  <c:v>1200</c:v>
                </c:pt>
                <c:pt idx="7">
                  <c:v>1400</c:v>
                </c:pt>
                <c:pt idx="8">
                  <c:v>1600</c:v>
                </c:pt>
                <c:pt idx="9">
                  <c:v>1800</c:v>
                </c:pt>
                <c:pt idx="10">
                  <c:v>2000</c:v>
                </c:pt>
                <c:pt idx="11">
                  <c:v>2200</c:v>
                </c:pt>
                <c:pt idx="12">
                  <c:v>2400</c:v>
                </c:pt>
                <c:pt idx="13">
                  <c:v>2600</c:v>
                </c:pt>
                <c:pt idx="14">
                  <c:v>2800</c:v>
                </c:pt>
              </c:numCache>
            </c:numRef>
          </c:xVal>
          <c:yVal>
            <c:numRef>
              <c:f>'10'!$L$7:$L$21</c:f>
              <c:numCache>
                <c:formatCode>#,##0</c:formatCode>
                <c:ptCount val="15"/>
                <c:pt idx="2">
                  <c:v>450</c:v>
                </c:pt>
                <c:pt idx="4">
                  <c:v>300</c:v>
                </c:pt>
                <c:pt idx="6">
                  <c:v>250</c:v>
                </c:pt>
                <c:pt idx="8">
                  <c:v>237.5</c:v>
                </c:pt>
                <c:pt idx="10">
                  <c:v>250</c:v>
                </c:pt>
                <c:pt idx="12">
                  <c:v>275</c:v>
                </c:pt>
                <c:pt idx="14">
                  <c:v>325</c:v>
                </c:pt>
              </c:numCache>
            </c:numRef>
          </c:yVal>
          <c:smooth val="1"/>
          <c:extLst>
            <c:ext xmlns:c16="http://schemas.microsoft.com/office/drawing/2014/chart" uri="{C3380CC4-5D6E-409C-BE32-E72D297353CC}">
              <c16:uniqueId val="{00000003-FB39-4AF8-8676-A9A666493B65}"/>
            </c:ext>
          </c:extLst>
        </c:ser>
        <c:dLbls>
          <c:showLegendKey val="0"/>
          <c:showVal val="0"/>
          <c:showCatName val="0"/>
          <c:showSerName val="0"/>
          <c:showPercent val="0"/>
          <c:showBubbleSize val="0"/>
        </c:dLbls>
        <c:axId val="569599384"/>
        <c:axId val="569619392"/>
      </c:scatterChart>
      <c:valAx>
        <c:axId val="569599384"/>
        <c:scaling>
          <c:orientation val="minMax"/>
        </c:scaling>
        <c:delete val="0"/>
        <c:axPos val="b"/>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619392"/>
        <c:crosses val="autoZero"/>
        <c:crossBetween val="midCat"/>
      </c:valAx>
      <c:valAx>
        <c:axId val="569619392"/>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w="9525" cap="flat" cmpd="sng" algn="ctr">
            <a:solidFill>
              <a:schemeClr val="tx1">
                <a:lumMod val="25000"/>
                <a:lumOff val="7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crossAx val="56959938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nb-NO"/>
        </a:p>
      </c:txPr>
    </c:legend>
    <c:plotVisOnly val="1"/>
    <c:dispBlanksAs val="span"/>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nb-N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7.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8.xml"/></Relationships>
</file>

<file path=xl/drawings/_rels/drawing13.xml.rels><?xml version="1.0" encoding="UTF-8" standalone="yes"?>
<Relationships xmlns="http://schemas.openxmlformats.org/package/2006/relationships"><Relationship Id="rId1" Type="http://schemas.openxmlformats.org/officeDocument/2006/relationships/chart" Target="../charts/chart9.xml"/></Relationships>
</file>

<file path=xl/drawings/_rels/drawing14.xml.rels><?xml version="1.0" encoding="UTF-8" standalone="yes"?>
<Relationships xmlns="http://schemas.openxmlformats.org/package/2006/relationships"><Relationship Id="rId1" Type="http://schemas.openxmlformats.org/officeDocument/2006/relationships/chart" Target="../charts/chart10.xml"/></Relationships>
</file>

<file path=xl/drawings/_rels/drawing15.xml.rels><?xml version="1.0" encoding="UTF-8" standalone="yes"?>
<Relationships xmlns="http://schemas.openxmlformats.org/package/2006/relationships"><Relationship Id="rId1" Type="http://schemas.openxmlformats.org/officeDocument/2006/relationships/image" Target="../media/image2.png"/></Relationships>
</file>

<file path=xl/drawings/_rels/drawing1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11.xml"/></Relationships>
</file>

<file path=xl/drawings/_rels/drawing17.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chart" Target="../charts/chart12.xml"/><Relationship Id="rId4" Type="http://schemas.openxmlformats.org/officeDocument/2006/relationships/image" Target="../media/image6.png"/></Relationships>
</file>

<file path=xl/drawings/_rels/drawing18.xml.rels><?xml version="1.0" encoding="UTF-8" standalone="yes"?>
<Relationships xmlns="http://schemas.openxmlformats.org/package/2006/relationships"><Relationship Id="rId3" Type="http://schemas.openxmlformats.org/officeDocument/2006/relationships/image" Target="../media/image8.png"/><Relationship Id="rId2" Type="http://schemas.openxmlformats.org/officeDocument/2006/relationships/image" Target="../media/image7.png"/><Relationship Id="rId1" Type="http://schemas.openxmlformats.org/officeDocument/2006/relationships/chart" Target="../charts/chart13.xml"/></Relationships>
</file>

<file path=xl/drawings/_rels/drawing19.xml.rels><?xml version="1.0" encoding="UTF-8" standalone="yes"?>
<Relationships xmlns="http://schemas.openxmlformats.org/package/2006/relationships"><Relationship Id="rId1" Type="http://schemas.openxmlformats.org/officeDocument/2006/relationships/image" Target="../media/image9.png"/></Relationships>
</file>

<file path=xl/drawings/_rels/drawing20.xml.rels><?xml version="1.0" encoding="UTF-8" standalone="yes"?>
<Relationships xmlns="http://schemas.openxmlformats.org/package/2006/relationships"><Relationship Id="rId1" Type="http://schemas.openxmlformats.org/officeDocument/2006/relationships/image" Target="../media/image10.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3.png"/><Relationship Id="rId2" Type="http://schemas.openxmlformats.org/officeDocument/2006/relationships/image" Target="../media/image12.png"/><Relationship Id="rId1" Type="http://schemas.openxmlformats.org/officeDocument/2006/relationships/image" Target="../media/image11.png"/></Relationships>
</file>

<file path=xl/drawings/_rels/drawing22.xml.rels><?xml version="1.0" encoding="UTF-8" standalone="yes"?>
<Relationships xmlns="http://schemas.openxmlformats.org/package/2006/relationships"><Relationship Id="rId3" Type="http://schemas.openxmlformats.org/officeDocument/2006/relationships/image" Target="../media/image16.png"/><Relationship Id="rId2" Type="http://schemas.openxmlformats.org/officeDocument/2006/relationships/image" Target="../media/image15.png"/><Relationship Id="rId1" Type="http://schemas.openxmlformats.org/officeDocument/2006/relationships/image" Target="../media/image14.png"/><Relationship Id="rId4" Type="http://schemas.openxmlformats.org/officeDocument/2006/relationships/image" Target="../media/image17.png"/></Relationships>
</file>

<file path=xl/drawings/_rels/drawing23.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chart" Target="../charts/chart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5.xml"/></Relationships>
</file>

<file path=xl/drawings/_rels/drawing9.xml.rels><?xml version="1.0" encoding="UTF-8" standalone="yes"?>
<Relationships xmlns="http://schemas.openxmlformats.org/package/2006/relationships"><Relationship Id="rId1" Type="http://schemas.openxmlformats.org/officeDocument/2006/relationships/chart" Target="../charts/chart6.xml"/></Relationships>
</file>

<file path=xl/drawings/drawing1.xml><?xml version="1.0" encoding="utf-8"?>
<xdr:wsDr xmlns:xdr="http://schemas.openxmlformats.org/drawingml/2006/spreadsheetDrawing" xmlns:a="http://schemas.openxmlformats.org/drawingml/2006/main">
  <xdr:twoCellAnchor>
    <xdr:from>
      <xdr:col>1</xdr:col>
      <xdr:colOff>4761</xdr:colOff>
      <xdr:row>21</xdr:row>
      <xdr:rowOff>76199</xdr:rowOff>
    </xdr:from>
    <xdr:to>
      <xdr:col>9</xdr:col>
      <xdr:colOff>723899</xdr:colOff>
      <xdr:row>45</xdr:row>
      <xdr:rowOff>66674</xdr:rowOff>
    </xdr:to>
    <xdr:graphicFrame macro="">
      <xdr:nvGraphicFramePr>
        <xdr:cNvPr id="4" name="Diagram 3">
          <a:extLst>
            <a:ext uri="{FF2B5EF4-FFF2-40B4-BE49-F238E27FC236}">
              <a16:creationId xmlns:a16="http://schemas.microsoft.com/office/drawing/2014/main" id="{FD4DC847-6728-4E9E-95A8-EBB6DEF73D5C}"/>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9525</xdr:colOff>
      <xdr:row>50</xdr:row>
      <xdr:rowOff>47625</xdr:rowOff>
    </xdr:from>
    <xdr:to>
      <xdr:col>9</xdr:col>
      <xdr:colOff>314325</xdr:colOff>
      <xdr:row>54</xdr:row>
      <xdr:rowOff>47625</xdr:rowOff>
    </xdr:to>
    <xdr:sp macro="" textlink="">
      <xdr:nvSpPr>
        <xdr:cNvPr id="5" name="TekstSylinder 4">
          <a:extLst>
            <a:ext uri="{FF2B5EF4-FFF2-40B4-BE49-F238E27FC236}">
              <a16:creationId xmlns:a16="http://schemas.microsoft.com/office/drawing/2014/main" id="{8F653486-04F0-4FA3-AA7C-6F66653B1125}"/>
            </a:ext>
          </a:extLst>
        </xdr:cNvPr>
        <xdr:cNvSpPr txBox="1"/>
      </xdr:nvSpPr>
      <xdr:spPr>
        <a:xfrm>
          <a:off x="257175" y="8181975"/>
          <a:ext cx="6638925" cy="6477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VEK ved</a:t>
          </a:r>
          <a:r>
            <a:rPr lang="nb-NO" baseline="0"/>
            <a:t> den vinningsoptimale mengden </a:t>
          </a:r>
          <a:r>
            <a:rPr lang="nb-NO"/>
            <a:t>leser vi av til ca. kr 50, og finner det maksimale dekningsbidraget: kr (124 - 50 ) * 5 600= kr 414 400</a:t>
          </a:r>
          <a:endParaRPr lang="nb-NO" sz="1100"/>
        </a:p>
      </xdr:txBody>
    </xdr:sp>
    <xdr:clientData/>
  </xdr:twoCellAnchor>
  <xdr:twoCellAnchor>
    <xdr:from>
      <xdr:col>1</xdr:col>
      <xdr:colOff>19050</xdr:colOff>
      <xdr:row>56</xdr:row>
      <xdr:rowOff>19050</xdr:rowOff>
    </xdr:from>
    <xdr:to>
      <xdr:col>9</xdr:col>
      <xdr:colOff>352425</xdr:colOff>
      <xdr:row>60</xdr:row>
      <xdr:rowOff>114300</xdr:rowOff>
    </xdr:to>
    <xdr:sp macro="" textlink="">
      <xdr:nvSpPr>
        <xdr:cNvPr id="6" name="TekstSylinder 5">
          <a:extLst>
            <a:ext uri="{FF2B5EF4-FFF2-40B4-BE49-F238E27FC236}">
              <a16:creationId xmlns:a16="http://schemas.microsoft.com/office/drawing/2014/main" id="{5CEC83F8-87AA-4117-9B00-022248F8C665}"/>
            </a:ext>
          </a:extLst>
        </xdr:cNvPr>
        <xdr:cNvSpPr txBox="1"/>
      </xdr:nvSpPr>
      <xdr:spPr>
        <a:xfrm>
          <a:off x="266700" y="9124950"/>
          <a:ext cx="6667500" cy="74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Overskuddet finner vi ved å ta utgangspunkt i det beregnede dekningsbidraget ovenfor og trekke i fra de oppgitte faste kostnader: kr(414 400 - 360 000) = kr 54 400 </a:t>
          </a:r>
          <a:endParaRPr lang="nb-NO" sz="1100"/>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xdr:col>
      <xdr:colOff>38100</xdr:colOff>
      <xdr:row>41</xdr:row>
      <xdr:rowOff>142875</xdr:rowOff>
    </xdr:from>
    <xdr:to>
      <xdr:col>9</xdr:col>
      <xdr:colOff>142875</xdr:colOff>
      <xdr:row>51</xdr:row>
      <xdr:rowOff>95250</xdr:rowOff>
    </xdr:to>
    <xdr:sp macro="" textlink="">
      <xdr:nvSpPr>
        <xdr:cNvPr id="2" name="TekstSylinder 1">
          <a:extLst>
            <a:ext uri="{FF2B5EF4-FFF2-40B4-BE49-F238E27FC236}">
              <a16:creationId xmlns:a16="http://schemas.microsoft.com/office/drawing/2014/main" id="{8A031A3F-5565-42C3-BD9B-4475BDB6EBCA}"/>
            </a:ext>
          </a:extLst>
        </xdr:cNvPr>
        <xdr:cNvSpPr txBox="1"/>
      </xdr:nvSpPr>
      <xdr:spPr>
        <a:xfrm>
          <a:off x="285750" y="6781800"/>
          <a:ext cx="6591300" cy="15716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Vi ser at vinningsoptimal mengde er ca. 5 100 enheter (DEK=DEI). </a:t>
          </a:r>
        </a:p>
        <a:p>
          <a:endParaRPr lang="nb-NO"/>
        </a:p>
        <a:p>
          <a:r>
            <a:rPr lang="nb-NO"/>
            <a:t>Maksimalt overskudd: kr(120 - 84) · 5 100 = kr 183 600 </a:t>
          </a:r>
        </a:p>
        <a:p>
          <a:endParaRPr lang="nb-NO"/>
        </a:p>
        <a:p>
          <a:r>
            <a:rPr lang="nb-NO"/>
            <a:t>Overskuddet hittil: kr(120 - 100) · 6 500 = kr 130 000 </a:t>
          </a:r>
        </a:p>
        <a:p>
          <a:endParaRPr lang="nb-NO"/>
        </a:p>
        <a:p>
          <a:r>
            <a:rPr lang="nb-NO"/>
            <a:t>Bedriften må redusere nåværende produksjon/salg til 5 100 enheter for å maksimere overskuddet.</a:t>
          </a:r>
          <a:endParaRPr lang="nb-NO" sz="1100" u="sng"/>
        </a:p>
      </xdr:txBody>
    </xdr:sp>
    <xdr:clientData/>
  </xdr:twoCellAnchor>
  <xdr:twoCellAnchor>
    <xdr:from>
      <xdr:col>0</xdr:col>
      <xdr:colOff>228600</xdr:colOff>
      <xdr:row>0</xdr:row>
      <xdr:rowOff>152401</xdr:rowOff>
    </xdr:from>
    <xdr:to>
      <xdr:col>10</xdr:col>
      <xdr:colOff>514350</xdr:colOff>
      <xdr:row>3</xdr:row>
      <xdr:rowOff>47626</xdr:rowOff>
    </xdr:to>
    <xdr:sp macro="" textlink="">
      <xdr:nvSpPr>
        <xdr:cNvPr id="4" name="TekstSylinder 3">
          <a:extLst>
            <a:ext uri="{FF2B5EF4-FFF2-40B4-BE49-F238E27FC236}">
              <a16:creationId xmlns:a16="http://schemas.microsoft.com/office/drawing/2014/main" id="{1D16F40B-382F-46C6-B2EE-A72C459334A5}"/>
            </a:ext>
          </a:extLst>
        </xdr:cNvPr>
        <xdr:cNvSpPr txBox="1"/>
      </xdr:nvSpPr>
      <xdr:spPr>
        <a:xfrm>
          <a:off x="228600" y="152401"/>
          <a:ext cx="686752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De faste kostnadene utgjør: kr 12,50 · 4 000 = kr 50 000</a:t>
          </a:r>
          <a:endParaRPr lang="nb-NO" sz="1100"/>
        </a:p>
      </xdr:txBody>
    </xdr:sp>
    <xdr:clientData/>
  </xdr:twoCellAnchor>
  <xdr:twoCellAnchor>
    <xdr:from>
      <xdr:col>1</xdr:col>
      <xdr:colOff>4762</xdr:colOff>
      <xdr:row>24</xdr:row>
      <xdr:rowOff>9525</xdr:rowOff>
    </xdr:from>
    <xdr:to>
      <xdr:col>11</xdr:col>
      <xdr:colOff>9525</xdr:colOff>
      <xdr:row>41</xdr:row>
      <xdr:rowOff>0</xdr:rowOff>
    </xdr:to>
    <xdr:graphicFrame macro="">
      <xdr:nvGraphicFramePr>
        <xdr:cNvPr id="5" name="Diagram 4">
          <a:extLst>
            <a:ext uri="{FF2B5EF4-FFF2-40B4-BE49-F238E27FC236}">
              <a16:creationId xmlns:a16="http://schemas.microsoft.com/office/drawing/2014/main" id="{1747D7CE-827C-4DD2-84C6-E7F903AD9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1.xml><?xml version="1.0" encoding="utf-8"?>
<xdr:wsDr xmlns:xdr="http://schemas.openxmlformats.org/drawingml/2006/spreadsheetDrawing" xmlns:a="http://schemas.openxmlformats.org/drawingml/2006/main">
  <xdr:twoCellAnchor>
    <xdr:from>
      <xdr:col>0</xdr:col>
      <xdr:colOff>238125</xdr:colOff>
      <xdr:row>57</xdr:row>
      <xdr:rowOff>19050</xdr:rowOff>
    </xdr:from>
    <xdr:to>
      <xdr:col>8</xdr:col>
      <xdr:colOff>95250</xdr:colOff>
      <xdr:row>73</xdr:row>
      <xdr:rowOff>133350</xdr:rowOff>
    </xdr:to>
    <xdr:sp macro="" textlink="">
      <xdr:nvSpPr>
        <xdr:cNvPr id="2" name="TekstSylinder 1">
          <a:extLst>
            <a:ext uri="{FF2B5EF4-FFF2-40B4-BE49-F238E27FC236}">
              <a16:creationId xmlns:a16="http://schemas.microsoft.com/office/drawing/2014/main" id="{0907F08E-A6EE-4D89-9FD7-9E3B32ABA20D}"/>
            </a:ext>
          </a:extLst>
        </xdr:cNvPr>
        <xdr:cNvSpPr txBox="1"/>
      </xdr:nvSpPr>
      <xdr:spPr>
        <a:xfrm>
          <a:off x="238125" y="9248775"/>
          <a:ext cx="5829300" cy="2705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Virkning av økning i de faste kostnadene på: </a:t>
          </a:r>
        </a:p>
        <a:p>
          <a:endParaRPr lang="nb-NO"/>
        </a:p>
        <a:p>
          <a:r>
            <a:rPr lang="nb-NO" b="1"/>
            <a:t>1 Den kostnadsoptimale mengden </a:t>
          </a:r>
        </a:p>
        <a:p>
          <a:r>
            <a:rPr lang="nb-NO"/>
            <a:t>Sum enhetskostnader blir høyere, mens differanseenhetskostnaden blir upåvirket. Kostnadsoptimum vil derfor inntreffe opp og til høyre for det gamle skjæringspunktet. Det betyr at den kostnadsoptimale mengden blir større enn før. </a:t>
          </a:r>
        </a:p>
        <a:p>
          <a:endParaRPr lang="nb-NO"/>
        </a:p>
        <a:p>
          <a:r>
            <a:rPr lang="nb-NO" b="1"/>
            <a:t>2 Den vinningsoptimale mengden </a:t>
          </a:r>
        </a:p>
        <a:p>
          <a:r>
            <a:rPr lang="nb-NO"/>
            <a:t>Hverken DEK eller DEI blir påvirket av en endring i de faste kostnadene. Det gjør at den vinningsoptimale mengden blir som før. </a:t>
          </a:r>
        </a:p>
        <a:p>
          <a:endParaRPr lang="nb-NO"/>
        </a:p>
        <a:p>
          <a:r>
            <a:rPr lang="nb-NO"/>
            <a:t>I en regnearkmodellen over kan vi enkelt legge vi inn økningen i de faste kostnadene og kontrollere ressonnementet. </a:t>
          </a:r>
          <a:endParaRPr lang="nb-NO" sz="1100" u="sng"/>
        </a:p>
      </xdr:txBody>
    </xdr:sp>
    <xdr:clientData/>
  </xdr:twoCellAnchor>
  <xdr:twoCellAnchor>
    <xdr:from>
      <xdr:col>0</xdr:col>
      <xdr:colOff>242887</xdr:colOff>
      <xdr:row>23</xdr:row>
      <xdr:rowOff>109536</xdr:rowOff>
    </xdr:from>
    <xdr:to>
      <xdr:col>9</xdr:col>
      <xdr:colOff>390525</xdr:colOff>
      <xdr:row>47</xdr:row>
      <xdr:rowOff>66675</xdr:rowOff>
    </xdr:to>
    <xdr:graphicFrame macro="">
      <xdr:nvGraphicFramePr>
        <xdr:cNvPr id="6" name="Diagram 5">
          <a:extLst>
            <a:ext uri="{FF2B5EF4-FFF2-40B4-BE49-F238E27FC236}">
              <a16:creationId xmlns:a16="http://schemas.microsoft.com/office/drawing/2014/main" id="{D16B6060-CD20-4E42-8354-07A83ED79B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2.xml><?xml version="1.0" encoding="utf-8"?>
<xdr:wsDr xmlns:xdr="http://schemas.openxmlformats.org/drawingml/2006/spreadsheetDrawing" xmlns:a="http://schemas.openxmlformats.org/drawingml/2006/main">
  <xdr:twoCellAnchor>
    <xdr:from>
      <xdr:col>0</xdr:col>
      <xdr:colOff>114300</xdr:colOff>
      <xdr:row>1</xdr:row>
      <xdr:rowOff>47625</xdr:rowOff>
    </xdr:from>
    <xdr:to>
      <xdr:col>10</xdr:col>
      <xdr:colOff>142875</xdr:colOff>
      <xdr:row>12</xdr:row>
      <xdr:rowOff>0</xdr:rowOff>
    </xdr:to>
    <xdr:sp macro="" textlink="">
      <xdr:nvSpPr>
        <xdr:cNvPr id="2" name="TekstSylinder 1">
          <a:extLst>
            <a:ext uri="{FF2B5EF4-FFF2-40B4-BE49-F238E27FC236}">
              <a16:creationId xmlns:a16="http://schemas.microsoft.com/office/drawing/2014/main" id="{75864B44-D832-4646-A7AA-77B70FA2BEC6}"/>
            </a:ext>
          </a:extLst>
        </xdr:cNvPr>
        <xdr:cNvSpPr txBox="1"/>
      </xdr:nvSpPr>
      <xdr:spPr>
        <a:xfrm>
          <a:off x="114300" y="209550"/>
          <a:ext cx="7648575" cy="17335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a:t>
          </a:r>
          <a:r>
            <a:rPr lang="nb-NO" baseline="0"/>
            <a:t> </a:t>
          </a:r>
          <a:r>
            <a:rPr lang="nb-NO"/>
            <a:t>For en kortere periode kan bedriften godta en pris som er så lav at den kun dekker de kostnadene som påløper som følge av produksjonen (de driftsavhengige). De øvrige kostnadene (de driftsuavhengige) påløper selv ved driftsstans. I dette tilfellet er det bare de variable kostnadene som er driftsavhengige. </a:t>
          </a:r>
        </a:p>
        <a:p>
          <a:endParaRPr lang="nb-NO"/>
        </a:p>
        <a:p>
          <a:r>
            <a:rPr lang="nb-NO"/>
            <a:t>b) På lang sikt må bedriften sørge for å få dekket alle kostnadene. Det vil si at den laveste akseptable salgsprisen er lik de lavest mulige sum enhetskostnader.</a:t>
          </a:r>
          <a:endParaRPr lang="nb-NO" sz="1100"/>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209550</xdr:colOff>
      <xdr:row>65</xdr:row>
      <xdr:rowOff>66675</xdr:rowOff>
    </xdr:from>
    <xdr:to>
      <xdr:col>9</xdr:col>
      <xdr:colOff>66675</xdr:colOff>
      <xdr:row>89</xdr:row>
      <xdr:rowOff>114300</xdr:rowOff>
    </xdr:to>
    <xdr:sp macro="" textlink="">
      <xdr:nvSpPr>
        <xdr:cNvPr id="2" name="TekstSylinder 1">
          <a:extLst>
            <a:ext uri="{FF2B5EF4-FFF2-40B4-BE49-F238E27FC236}">
              <a16:creationId xmlns:a16="http://schemas.microsoft.com/office/drawing/2014/main" id="{E7F1CED4-D158-4627-B5FF-B918B9ABBBD9}"/>
            </a:ext>
          </a:extLst>
        </xdr:cNvPr>
        <xdr:cNvSpPr txBox="1"/>
      </xdr:nvSpPr>
      <xdr:spPr>
        <a:xfrm>
          <a:off x="209550" y="10591800"/>
          <a:ext cx="6200775" cy="39338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 Avlesninger: </a:t>
          </a:r>
        </a:p>
        <a:p>
          <a:r>
            <a:rPr lang="nb-NO"/>
            <a:t>1 Kostnadsoptimal mengde (DEK=SEK) utgjør ca. 1 560 enheter </a:t>
          </a:r>
        </a:p>
        <a:p>
          <a:r>
            <a:rPr lang="nb-NO"/>
            <a:t>2 Den vinningsoptimale mengden (DEK=DEI) utgjør ca. 1 800 enheter </a:t>
          </a:r>
        </a:p>
        <a:p>
          <a:r>
            <a:rPr lang="nb-NO"/>
            <a:t>3 Størst mulig dekningsbidrag: kr (300 - 185) * 1 800 = kr 207 000 </a:t>
          </a:r>
        </a:p>
        <a:p>
          <a:r>
            <a:rPr lang="nb-NO"/>
            <a:t>4 Overskuddsområdet ligger mellom nedre- og øvre dekningspunkt (SEK=Pris) (ca. 800 og ca. 2 600 enheter) </a:t>
          </a:r>
        </a:p>
        <a:p>
          <a:endParaRPr lang="nb-NO"/>
        </a:p>
        <a:p>
          <a:r>
            <a:rPr lang="nb-NO"/>
            <a:t>b) Mulig resultatforbedring: </a:t>
          </a:r>
        </a:p>
        <a:p>
          <a:endParaRPr lang="nb-NO"/>
        </a:p>
        <a:p>
          <a:r>
            <a:rPr lang="nb-NO"/>
            <a:t>Optimalt dekningsbidrag (se ovenfor) kr 207 000 </a:t>
          </a:r>
        </a:p>
        <a:p>
          <a:r>
            <a:rPr lang="nb-NO" u="sng"/>
            <a:t>- dekningsbidrag ved 2 400 enheter: kr(300 - 233,33) · 2 400 kr 160 000 </a:t>
          </a:r>
        </a:p>
        <a:p>
          <a:r>
            <a:rPr lang="nb-NO" u="sng"/>
            <a:t>= Bedring i totalt dekningsbidrag (resultatforbedring) kr 47 000</a:t>
          </a:r>
        </a:p>
        <a:p>
          <a:endParaRPr lang="nb-NO" u="sng"/>
        </a:p>
        <a:p>
          <a:endParaRPr lang="nb-NO"/>
        </a:p>
        <a:p>
          <a:r>
            <a:rPr lang="nb-NO"/>
            <a:t>c) Lavest akseptable pris </a:t>
          </a:r>
        </a:p>
        <a:p>
          <a:r>
            <a:rPr lang="nb-NO"/>
            <a:t>1 På kort sikt: kr 165 (laveste VEK); forutsetter salg av ca. 1 180 felger </a:t>
          </a:r>
        </a:p>
        <a:p>
          <a:r>
            <a:rPr lang="nb-NO"/>
            <a:t>2 På lang sikt: kr 239 (laveste SEK); forutsetter salg av ca 1 560 felger (Begrunnelse: se læreboka) </a:t>
          </a:r>
        </a:p>
        <a:p>
          <a:endParaRPr lang="nb-NO"/>
        </a:p>
        <a:p>
          <a:r>
            <a:rPr lang="nb-NO"/>
            <a:t>d) Økning i faste kostnader med kr 100 000 (til kr 200 000) - simulerer i tabellen</a:t>
          </a:r>
          <a:r>
            <a:rPr lang="nb-NO" baseline="0"/>
            <a:t> over</a:t>
          </a:r>
          <a:r>
            <a:rPr lang="nb-NO"/>
            <a:t> (figur ikke gjengitt): 1 På kort sikt: kr 165 (ingen endring) </a:t>
          </a:r>
        </a:p>
        <a:p>
          <a:r>
            <a:rPr lang="nb-NO"/>
            <a:t>2 På lang sikt: ca 295</a:t>
          </a:r>
          <a:endParaRPr lang="nb-NO" sz="1100" u="sng"/>
        </a:p>
      </xdr:txBody>
    </xdr:sp>
    <xdr:clientData/>
  </xdr:twoCellAnchor>
  <xdr:twoCellAnchor>
    <xdr:from>
      <xdr:col>0</xdr:col>
      <xdr:colOff>228600</xdr:colOff>
      <xdr:row>0</xdr:row>
      <xdr:rowOff>152401</xdr:rowOff>
    </xdr:from>
    <xdr:to>
      <xdr:col>10</xdr:col>
      <xdr:colOff>514350</xdr:colOff>
      <xdr:row>3</xdr:row>
      <xdr:rowOff>47626</xdr:rowOff>
    </xdr:to>
    <xdr:sp macro="" textlink="">
      <xdr:nvSpPr>
        <xdr:cNvPr id="3" name="TekstSylinder 2">
          <a:extLst>
            <a:ext uri="{FF2B5EF4-FFF2-40B4-BE49-F238E27FC236}">
              <a16:creationId xmlns:a16="http://schemas.microsoft.com/office/drawing/2014/main" id="{FA5C123A-CC07-461B-9207-F2FD6777DB43}"/>
            </a:ext>
          </a:extLst>
        </xdr:cNvPr>
        <xdr:cNvSpPr txBox="1"/>
      </xdr:nvSpPr>
      <xdr:spPr>
        <a:xfrm>
          <a:off x="228600" y="152401"/>
          <a:ext cx="7781925" cy="381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De faste kostnadene utgjør: kr 12,50 · 4 000 = kr 50 000</a:t>
          </a:r>
          <a:endParaRPr lang="nb-NO" sz="1100"/>
        </a:p>
      </xdr:txBody>
    </xdr:sp>
    <xdr:clientData/>
  </xdr:twoCellAnchor>
  <xdr:twoCellAnchor>
    <xdr:from>
      <xdr:col>1</xdr:col>
      <xdr:colOff>4762</xdr:colOff>
      <xdr:row>22</xdr:row>
      <xdr:rowOff>9524</xdr:rowOff>
    </xdr:from>
    <xdr:to>
      <xdr:col>7</xdr:col>
      <xdr:colOff>419100</xdr:colOff>
      <xdr:row>63</xdr:row>
      <xdr:rowOff>57150</xdr:rowOff>
    </xdr:to>
    <xdr:graphicFrame macro="">
      <xdr:nvGraphicFramePr>
        <xdr:cNvPr id="4" name="Diagram 3">
          <a:extLst>
            <a:ext uri="{FF2B5EF4-FFF2-40B4-BE49-F238E27FC236}">
              <a16:creationId xmlns:a16="http://schemas.microsoft.com/office/drawing/2014/main" id="{7A39783B-6A36-4FF6-B9D9-4139416E3A9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4.xml><?xml version="1.0" encoding="utf-8"?>
<xdr:wsDr xmlns:xdr="http://schemas.openxmlformats.org/drawingml/2006/spreadsheetDrawing" xmlns:a="http://schemas.openxmlformats.org/drawingml/2006/main">
  <xdr:twoCellAnchor>
    <xdr:from>
      <xdr:col>0</xdr:col>
      <xdr:colOff>209550</xdr:colOff>
      <xdr:row>73</xdr:row>
      <xdr:rowOff>66675</xdr:rowOff>
    </xdr:from>
    <xdr:to>
      <xdr:col>11</xdr:col>
      <xdr:colOff>535781</xdr:colOff>
      <xdr:row>116</xdr:row>
      <xdr:rowOff>130969</xdr:rowOff>
    </xdr:to>
    <xdr:sp macro="" textlink="">
      <xdr:nvSpPr>
        <xdr:cNvPr id="2" name="TekstSylinder 1">
          <a:extLst>
            <a:ext uri="{FF2B5EF4-FFF2-40B4-BE49-F238E27FC236}">
              <a16:creationId xmlns:a16="http://schemas.microsoft.com/office/drawing/2014/main" id="{7C13413A-2A94-435D-BC56-151666291A2D}"/>
            </a:ext>
          </a:extLst>
        </xdr:cNvPr>
        <xdr:cNvSpPr txBox="1"/>
      </xdr:nvSpPr>
      <xdr:spPr>
        <a:xfrm>
          <a:off x="209550" y="12234863"/>
          <a:ext cx="8196262" cy="723185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Kommentarer: </a:t>
          </a:r>
        </a:p>
        <a:p>
          <a:endParaRPr lang="nb-NO"/>
        </a:p>
        <a:p>
          <a:r>
            <a:rPr lang="nb-NO"/>
            <a:t>Ved en driftsstans kan bedriften for det første bli kvitt de variable kostnadene. Legger vi dette til grunn, kan prisen settes ned til ca. kr 96 for en kortere periode. En så lav pris krever at bedriften fastsette leveransen til ca. 570 matter i juli. </a:t>
          </a:r>
        </a:p>
        <a:p>
          <a:endParaRPr lang="nb-NO"/>
        </a:p>
        <a:p>
          <a:r>
            <a:rPr lang="nb-NO"/>
            <a:t>Dersom Mattis bestemmer at den deltidsansatte kan permitteres ved en eventuell midlertidig driftsstans i juli, kan bedriften som tidligere nevnt kvitte seg med ytterligere kr 8 000. Disse kostnadene er da - i tillegg til de variable - en følge av at produksjonen eventuelt opprettholdes. Når vi tar de kr 8 000 med blant de driftsavhengige kostnadene, blir den laveste prisen bedriften kan akseptere ca. kr 110. I såfall må bedriften ha anledning til å levere ca. 590 matter i juli. (For å finne de driftsavhengige kostnadene i Markedsmodellen kan vi for eksempel legge inn kr 8 000 som faste kostnader og deretter betrakte SEK som driftsavhengige kostnader.) </a:t>
          </a:r>
        </a:p>
        <a:p>
          <a:endParaRPr lang="nb-NO"/>
        </a:p>
        <a:p>
          <a:r>
            <a:rPr lang="nb-NO"/>
            <a:t>I prisforhandlingene er det selvsagt om å gjøre å oppnå høyere priser enn de som er antydet. blir prisen presset helt ned mot kr 110, er det helt sentralt at antall matter blir en del av forhandlingene. Dersom importøren krever at AS Gummiprodukter skal lever et annet antall enn 585 matter, må prisen bli høyere enn kr 110. krever for eksempel importøren at bedriften skal levere 400 matter, må prisforlangende øket til ca. kr 133 per matte. (Kontroller selv i tallmaterialet). </a:t>
          </a:r>
        </a:p>
        <a:p>
          <a:endParaRPr lang="nb-NO"/>
        </a:p>
        <a:p>
          <a:r>
            <a:rPr lang="nb-NO"/>
            <a:t>Momenter som taler for å vise ettergivenhet i forhandlingene:</a:t>
          </a:r>
        </a:p>
        <a:p>
          <a:endParaRPr lang="nb-NO" sz="1100" u="sng"/>
        </a:p>
        <a:p>
          <a:r>
            <a:rPr lang="nb-NO"/>
            <a:t>1 Dersom bedriften velger midlertidig driftsstans og importøren bytter leverandør, kan det være en fare for at AS Gummiprodukter mister kunden for godt. Spørsmålet er da om AS Gummiprodukter er helt avhengig av nåværende leveranser eller om det finnes andre muligheter. </a:t>
          </a:r>
          <a:br>
            <a:rPr lang="nb-NO"/>
          </a:br>
          <a:endParaRPr lang="nb-NO"/>
        </a:p>
        <a:p>
          <a:r>
            <a:rPr lang="nb-NO"/>
            <a:t>2 Det er en fare for at en periode med driftsstans blir lenger enn antatt (se kommentarene under 1). Flere ansatte må kanskje permitteres eller sies opp, avtaler om leie av lokaler må muligens sies opp osv. I slike tilfeller kan bli svært vanskelig å komme på banen igjen dersom situasjonen bedres.</a:t>
          </a:r>
        </a:p>
        <a:p>
          <a:endParaRPr lang="nb-NO" sz="1100" u="sng"/>
        </a:p>
        <a:p>
          <a:r>
            <a:rPr lang="nb-NO"/>
            <a:t>Momenter som taler for å vise standhaftighet i forhandlingene: </a:t>
          </a:r>
        </a:p>
        <a:p>
          <a:endParaRPr lang="nb-NO"/>
        </a:p>
        <a:p>
          <a:r>
            <a:rPr lang="nb-NO"/>
            <a:t>1 Dersom det aksepteres en svært lav pris for juli, kan det muligens være vanskelig å få den hevet igjen senere. Det bør være en klar forutsetning for aksept av lav pris, at prisen heves til for eksempel kr 160 igjen etter en måned. </a:t>
          </a:r>
        </a:p>
        <a:p>
          <a:endParaRPr lang="nb-NO"/>
        </a:p>
        <a:p>
          <a:r>
            <a:rPr lang="nb-NO"/>
            <a:t>2 Det er en stor ulempe å gjøre seg helt avhengig av en kunde som utnytter sin posisjon til å presse prisen. I forhandlingene kan det derfor være aktuelt å fortelle importøren at ulønnsomme avtaler ikke kan aksepteres og at han eventuelt får finne andre leverandører. </a:t>
          </a:r>
        </a:p>
        <a:p>
          <a:endParaRPr lang="nb-NO"/>
        </a:p>
        <a:p>
          <a:r>
            <a:rPr lang="nb-NO"/>
            <a:t>Øvrige spørsmål som det er en fordel å avklare før forhandlingene: Hvor sterkt står egentlig importøren? </a:t>
          </a:r>
        </a:p>
        <a:p>
          <a:endParaRPr lang="nb-NO"/>
        </a:p>
        <a:p>
          <a:r>
            <a:rPr lang="nb-NO"/>
            <a:t>Hvor gunstig er nåværende pris på kr 160, og hvor lett er det for importøren å finne like bra alternativer til lavere pris? </a:t>
          </a:r>
        </a:p>
        <a:p>
          <a:endParaRPr lang="nb-NO"/>
        </a:p>
        <a:p>
          <a:r>
            <a:rPr lang="nb-NO"/>
            <a:t>Hvilke andre alternativer har AS Gummiprodukter? Levere gummimatter til andre bilimportører? Produsere helt andre gummiprodukter? Det er nok et godt råd at andre alternativer hurtigst mulig blir utredet og vurdert.</a:t>
          </a:r>
          <a:endParaRPr lang="nb-NO" sz="1100" u="sng"/>
        </a:p>
      </xdr:txBody>
    </xdr:sp>
    <xdr:clientData/>
  </xdr:twoCellAnchor>
  <xdr:twoCellAnchor>
    <xdr:from>
      <xdr:col>0</xdr:col>
      <xdr:colOff>219075</xdr:colOff>
      <xdr:row>0</xdr:row>
      <xdr:rowOff>114301</xdr:rowOff>
    </xdr:from>
    <xdr:to>
      <xdr:col>10</xdr:col>
      <xdr:colOff>504825</xdr:colOff>
      <xdr:row>14</xdr:row>
      <xdr:rowOff>152400</xdr:rowOff>
    </xdr:to>
    <xdr:sp macro="" textlink="">
      <xdr:nvSpPr>
        <xdr:cNvPr id="3" name="TekstSylinder 2">
          <a:extLst>
            <a:ext uri="{FF2B5EF4-FFF2-40B4-BE49-F238E27FC236}">
              <a16:creationId xmlns:a16="http://schemas.microsoft.com/office/drawing/2014/main" id="{9A05B552-312C-4921-87D2-C0C987A932F1}"/>
            </a:ext>
          </a:extLst>
        </xdr:cNvPr>
        <xdr:cNvSpPr txBox="1"/>
      </xdr:nvSpPr>
      <xdr:spPr>
        <a:xfrm>
          <a:off x="219075" y="114301"/>
          <a:ext cx="7391400" cy="230504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b="1"/>
            <a:t>Problem</a:t>
          </a:r>
          <a:r>
            <a:rPr lang="nb-NO"/>
            <a:t>: </a:t>
          </a:r>
        </a:p>
        <a:p>
          <a:r>
            <a:rPr lang="nb-NO"/>
            <a:t>Hva er den absolutt nedre grense for prisen AS Gummiprodukter kan akseptere? </a:t>
          </a:r>
          <a:br>
            <a:rPr lang="nb-NO"/>
          </a:br>
          <a:br>
            <a:rPr lang="nb-NO"/>
          </a:br>
          <a:r>
            <a:rPr lang="nb-NO"/>
            <a:t>Importøren presiserer at begrunnelsen for prisnedsettelsen er etterspørselssvikt denne måneden. Vi må derfor gå ut fra at prisen skal tilbake til sitt tidligere leie så snart forholdene bedrer seg igjen. Problemet kan etter dette formuleres slik: </a:t>
          </a:r>
          <a:br>
            <a:rPr lang="nb-NO"/>
          </a:br>
          <a:endParaRPr lang="nb-NO"/>
        </a:p>
        <a:p>
          <a:r>
            <a:rPr lang="nb-NO"/>
            <a:t>Hva er den laveste pris bedriften kan akseptere på kort sikt? </a:t>
          </a:r>
        </a:p>
        <a:p>
          <a:endParaRPr lang="nb-NO"/>
        </a:p>
        <a:p>
          <a:r>
            <a:rPr lang="nb-NO" b="1"/>
            <a:t>Nødvendige beregninger: </a:t>
          </a:r>
        </a:p>
        <a:p>
          <a:r>
            <a:rPr lang="nb-NO"/>
            <a:t>Prisen må som et minimum dekke de kostnadene produksjonen forårsaker.- dvs de driftsavhengige kostnadene. Vi utarbeider tabell og tegner diagram for å få et grunnlag for kommentarene:</a:t>
          </a:r>
          <a:endParaRPr lang="nb-NO" sz="1100"/>
        </a:p>
      </xdr:txBody>
    </xdr:sp>
    <xdr:clientData/>
  </xdr:twoCellAnchor>
  <xdr:twoCellAnchor>
    <xdr:from>
      <xdr:col>0</xdr:col>
      <xdr:colOff>238125</xdr:colOff>
      <xdr:row>36</xdr:row>
      <xdr:rowOff>110726</xdr:rowOff>
    </xdr:from>
    <xdr:to>
      <xdr:col>13</xdr:col>
      <xdr:colOff>71436</xdr:colOff>
      <xdr:row>69</xdr:row>
      <xdr:rowOff>47624</xdr:rowOff>
    </xdr:to>
    <xdr:graphicFrame macro="">
      <xdr:nvGraphicFramePr>
        <xdr:cNvPr id="5" name="Diagram 4">
          <a:extLst>
            <a:ext uri="{FF2B5EF4-FFF2-40B4-BE49-F238E27FC236}">
              <a16:creationId xmlns:a16="http://schemas.microsoft.com/office/drawing/2014/main" id="{F7F2F820-3525-4385-A9D9-D56F7EA5071E}"/>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0</xdr:colOff>
      <xdr:row>1</xdr:row>
      <xdr:rowOff>1</xdr:rowOff>
    </xdr:from>
    <xdr:to>
      <xdr:col>9</xdr:col>
      <xdr:colOff>147219</xdr:colOff>
      <xdr:row>36</xdr:row>
      <xdr:rowOff>123826</xdr:rowOff>
    </xdr:to>
    <xdr:pic>
      <xdr:nvPicPr>
        <xdr:cNvPr id="3" name="Bilde 2">
          <a:extLst>
            <a:ext uri="{FF2B5EF4-FFF2-40B4-BE49-F238E27FC236}">
              <a16:creationId xmlns:a16="http://schemas.microsoft.com/office/drawing/2014/main" id="{2E307C5D-5B71-4CA9-B303-D792E95AA99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6"/>
          <a:ext cx="7005219" cy="57912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xdr:from>
      <xdr:col>0</xdr:col>
      <xdr:colOff>242886</xdr:colOff>
      <xdr:row>16</xdr:row>
      <xdr:rowOff>152399</xdr:rowOff>
    </xdr:from>
    <xdr:to>
      <xdr:col>7</xdr:col>
      <xdr:colOff>600074</xdr:colOff>
      <xdr:row>49</xdr:row>
      <xdr:rowOff>0</xdr:rowOff>
    </xdr:to>
    <xdr:graphicFrame macro="">
      <xdr:nvGraphicFramePr>
        <xdr:cNvPr id="4" name="Diagram 3">
          <a:extLst>
            <a:ext uri="{FF2B5EF4-FFF2-40B4-BE49-F238E27FC236}">
              <a16:creationId xmlns:a16="http://schemas.microsoft.com/office/drawing/2014/main" id="{B75F8E7B-59F9-4856-8431-670DFEC01627}"/>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190500</xdr:colOff>
      <xdr:row>53</xdr:row>
      <xdr:rowOff>142875</xdr:rowOff>
    </xdr:from>
    <xdr:to>
      <xdr:col>9</xdr:col>
      <xdr:colOff>96155</xdr:colOff>
      <xdr:row>100</xdr:row>
      <xdr:rowOff>1042</xdr:rowOff>
    </xdr:to>
    <xdr:pic>
      <xdr:nvPicPr>
        <xdr:cNvPr id="6" name="Bilde 5">
          <a:extLst>
            <a:ext uri="{FF2B5EF4-FFF2-40B4-BE49-F238E27FC236}">
              <a16:creationId xmlns:a16="http://schemas.microsoft.com/office/drawing/2014/main" id="{8BD275A5-07AB-4E7D-ACAA-8BA1D209266C}"/>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0500" y="8839200"/>
          <a:ext cx="6487430" cy="7468642"/>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xdr:from>
      <xdr:col>0</xdr:col>
      <xdr:colOff>33336</xdr:colOff>
      <xdr:row>30</xdr:row>
      <xdr:rowOff>142875</xdr:rowOff>
    </xdr:from>
    <xdr:to>
      <xdr:col>10</xdr:col>
      <xdr:colOff>590550</xdr:colOff>
      <xdr:row>62</xdr:row>
      <xdr:rowOff>123825</xdr:rowOff>
    </xdr:to>
    <xdr:graphicFrame macro="">
      <xdr:nvGraphicFramePr>
        <xdr:cNvPr id="2" name="Diagram 1">
          <a:extLst>
            <a:ext uri="{FF2B5EF4-FFF2-40B4-BE49-F238E27FC236}">
              <a16:creationId xmlns:a16="http://schemas.microsoft.com/office/drawing/2014/main" id="{A90B2AE4-20D5-448C-99C5-01BD8ACBBDF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28575</xdr:colOff>
      <xdr:row>1</xdr:row>
      <xdr:rowOff>0</xdr:rowOff>
    </xdr:from>
    <xdr:to>
      <xdr:col>11</xdr:col>
      <xdr:colOff>200025</xdr:colOff>
      <xdr:row>11</xdr:row>
      <xdr:rowOff>85725</xdr:rowOff>
    </xdr:to>
    <xdr:sp macro="" textlink="">
      <xdr:nvSpPr>
        <xdr:cNvPr id="5" name="TekstSylinder 4">
          <a:extLst>
            <a:ext uri="{FF2B5EF4-FFF2-40B4-BE49-F238E27FC236}">
              <a16:creationId xmlns:a16="http://schemas.microsoft.com/office/drawing/2014/main" id="{5668E8B0-FCCE-48A8-8CC2-2055D8827D6E}"/>
            </a:ext>
          </a:extLst>
        </xdr:cNvPr>
        <xdr:cNvSpPr txBox="1"/>
      </xdr:nvSpPr>
      <xdr:spPr>
        <a:xfrm>
          <a:off x="276225" y="161925"/>
          <a:ext cx="8029575" cy="17049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Problem </a:t>
          </a:r>
        </a:p>
        <a:p>
          <a:r>
            <a:rPr lang="nb-NO" sz="1100"/>
            <a:t>Bør bedriften selge noe på det tyske merkedet og hvor mye kan overskuddet eventuelt økes? </a:t>
          </a:r>
        </a:p>
        <a:p>
          <a:endParaRPr lang="nb-NO" sz="1100"/>
        </a:p>
        <a:p>
          <a:r>
            <a:rPr lang="nb-NO" sz="1100"/>
            <a:t>Alternativer </a:t>
          </a:r>
        </a:p>
        <a:p>
          <a:r>
            <a:rPr lang="nb-NO" sz="1100"/>
            <a:t>1 Fortsette å selge utelukkende på hjemmemarkedet </a:t>
          </a:r>
        </a:p>
        <a:p>
          <a:r>
            <a:rPr lang="nb-NO" sz="1100"/>
            <a:t>2 Selge både på hjemmemarkedet og det tyske markedet </a:t>
          </a:r>
        </a:p>
        <a:p>
          <a:endParaRPr lang="nb-NO" sz="1100"/>
        </a:p>
        <a:p>
          <a:r>
            <a:rPr lang="nb-NO" sz="1100"/>
            <a:t>Økonomiske koneskvenser </a:t>
          </a:r>
        </a:p>
        <a:p>
          <a:r>
            <a:rPr lang="nb-NO" sz="1100"/>
            <a:t>Vi har brukt regneark nedenfor og gjengir den grafiske fremstillingen (FTK = kr 116 000):</a:t>
          </a:r>
        </a:p>
      </xdr:txBody>
    </xdr:sp>
    <xdr:clientData/>
  </xdr:twoCellAnchor>
  <xdr:twoCellAnchor editAs="oneCell">
    <xdr:from>
      <xdr:col>0</xdr:col>
      <xdr:colOff>28575</xdr:colOff>
      <xdr:row>65</xdr:row>
      <xdr:rowOff>152400</xdr:rowOff>
    </xdr:from>
    <xdr:to>
      <xdr:col>7</xdr:col>
      <xdr:colOff>505597</xdr:colOff>
      <xdr:row>102</xdr:row>
      <xdr:rowOff>153236</xdr:rowOff>
    </xdr:to>
    <xdr:pic>
      <xdr:nvPicPr>
        <xdr:cNvPr id="7" name="Bilde 6">
          <a:extLst>
            <a:ext uri="{FF2B5EF4-FFF2-40B4-BE49-F238E27FC236}">
              <a16:creationId xmlns:a16="http://schemas.microsoft.com/office/drawing/2014/main" id="{1CFF672B-CC62-4DC5-AE1B-B68DBF82A17F}"/>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8575" y="10791825"/>
          <a:ext cx="5534797" cy="5992061"/>
        </a:xfrm>
        <a:prstGeom prst="rect">
          <a:avLst/>
        </a:prstGeom>
      </xdr:spPr>
    </xdr:pic>
    <xdr:clientData/>
  </xdr:twoCellAnchor>
  <xdr:twoCellAnchor editAs="oneCell">
    <xdr:from>
      <xdr:col>1</xdr:col>
      <xdr:colOff>0</xdr:colOff>
      <xdr:row>104</xdr:row>
      <xdr:rowOff>0</xdr:rowOff>
    </xdr:from>
    <xdr:to>
      <xdr:col>9</xdr:col>
      <xdr:colOff>400990</xdr:colOff>
      <xdr:row>116</xdr:row>
      <xdr:rowOff>47903</xdr:rowOff>
    </xdr:to>
    <xdr:pic>
      <xdr:nvPicPr>
        <xdr:cNvPr id="9" name="Bilde 8">
          <a:extLst>
            <a:ext uri="{FF2B5EF4-FFF2-40B4-BE49-F238E27FC236}">
              <a16:creationId xmlns:a16="http://schemas.microsoft.com/office/drawing/2014/main" id="{41B8CEF6-BAB0-44F7-93BB-4D39BAB16977}"/>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16954500"/>
          <a:ext cx="6735115" cy="1991003"/>
        </a:xfrm>
        <a:prstGeom prst="rect">
          <a:avLst/>
        </a:prstGeom>
      </xdr:spPr>
    </xdr:pic>
    <xdr:clientData/>
  </xdr:twoCellAnchor>
  <xdr:twoCellAnchor editAs="oneCell">
    <xdr:from>
      <xdr:col>1</xdr:col>
      <xdr:colOff>0</xdr:colOff>
      <xdr:row>118</xdr:row>
      <xdr:rowOff>0</xdr:rowOff>
    </xdr:from>
    <xdr:to>
      <xdr:col>9</xdr:col>
      <xdr:colOff>496253</xdr:colOff>
      <xdr:row>138</xdr:row>
      <xdr:rowOff>76663</xdr:rowOff>
    </xdr:to>
    <xdr:pic>
      <xdr:nvPicPr>
        <xdr:cNvPr id="11" name="Bilde 10">
          <a:extLst>
            <a:ext uri="{FF2B5EF4-FFF2-40B4-BE49-F238E27FC236}">
              <a16:creationId xmlns:a16="http://schemas.microsoft.com/office/drawing/2014/main" id="{C09FF060-B471-4A19-86ED-758E61068FC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247650" y="19221450"/>
          <a:ext cx="6830378" cy="3315163"/>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1</xdr:col>
      <xdr:colOff>4761</xdr:colOff>
      <xdr:row>20</xdr:row>
      <xdr:rowOff>9525</xdr:rowOff>
    </xdr:from>
    <xdr:to>
      <xdr:col>8</xdr:col>
      <xdr:colOff>171449</xdr:colOff>
      <xdr:row>50</xdr:row>
      <xdr:rowOff>142875</xdr:rowOff>
    </xdr:to>
    <xdr:graphicFrame macro="">
      <xdr:nvGraphicFramePr>
        <xdr:cNvPr id="4" name="Diagram 3">
          <a:extLst>
            <a:ext uri="{FF2B5EF4-FFF2-40B4-BE49-F238E27FC236}">
              <a16:creationId xmlns:a16="http://schemas.microsoft.com/office/drawing/2014/main" id="{C052AB6F-1FF3-41A5-8031-30148ED7295D}"/>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0</xdr:colOff>
      <xdr:row>53</xdr:row>
      <xdr:rowOff>1</xdr:rowOff>
    </xdr:from>
    <xdr:to>
      <xdr:col>9</xdr:col>
      <xdr:colOff>223859</xdr:colOff>
      <xdr:row>73</xdr:row>
      <xdr:rowOff>38101</xdr:rowOff>
    </xdr:to>
    <xdr:pic>
      <xdr:nvPicPr>
        <xdr:cNvPr id="6" name="Bilde 5">
          <a:extLst>
            <a:ext uri="{FF2B5EF4-FFF2-40B4-BE49-F238E27FC236}">
              <a16:creationId xmlns:a16="http://schemas.microsoft.com/office/drawing/2014/main" id="{699F50EF-A2E5-4456-9F58-D766A4B3474A}"/>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247650" y="8696326"/>
          <a:ext cx="6557984" cy="3276600"/>
        </a:xfrm>
        <a:prstGeom prst="rect">
          <a:avLst/>
        </a:prstGeom>
      </xdr:spPr>
    </xdr:pic>
    <xdr:clientData/>
  </xdr:twoCellAnchor>
  <xdr:twoCellAnchor editAs="oneCell">
    <xdr:from>
      <xdr:col>1</xdr:col>
      <xdr:colOff>0</xdr:colOff>
      <xdr:row>75</xdr:row>
      <xdr:rowOff>0</xdr:rowOff>
    </xdr:from>
    <xdr:to>
      <xdr:col>9</xdr:col>
      <xdr:colOff>171450</xdr:colOff>
      <xdr:row>95</xdr:row>
      <xdr:rowOff>83890</xdr:rowOff>
    </xdr:to>
    <xdr:pic>
      <xdr:nvPicPr>
        <xdr:cNvPr id="8" name="Bilde 7">
          <a:extLst>
            <a:ext uri="{FF2B5EF4-FFF2-40B4-BE49-F238E27FC236}">
              <a16:creationId xmlns:a16="http://schemas.microsoft.com/office/drawing/2014/main" id="{DAF2E7BC-EA5D-4E16-B34C-9236FC81EC49}"/>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7650" y="12258675"/>
          <a:ext cx="6505575" cy="332239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757275</xdr:colOff>
      <xdr:row>34</xdr:row>
      <xdr:rowOff>139880</xdr:rowOff>
    </xdr:to>
    <xdr:pic>
      <xdr:nvPicPr>
        <xdr:cNvPr id="3" name="Bilde 2">
          <a:extLst>
            <a:ext uri="{FF2B5EF4-FFF2-40B4-BE49-F238E27FC236}">
              <a16:creationId xmlns:a16="http://schemas.microsoft.com/office/drawing/2014/main" id="{39CDB368-5166-4731-AFD1-12118C27D9EF}"/>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097115" cy="5839640"/>
        </a:xfrm>
        <a:prstGeom prst="rect">
          <a:avLst/>
        </a:prstGeom>
      </xdr:spPr>
    </xdr:pic>
    <xdr:clientData/>
  </xdr:twoCellAnchor>
</xdr:wsDr>
</file>

<file path=xl/drawings/drawing2.xml><?xml version="1.0" encoding="utf-8"?>
<c:userShapes xmlns:c="http://schemas.openxmlformats.org/drawingml/2006/chart">
  <cdr:relSizeAnchor xmlns:cdr="http://schemas.openxmlformats.org/drawingml/2006/chartDrawing">
    <cdr:from>
      <cdr:x>0.61242</cdr:x>
      <cdr:y>0.34644</cdr:y>
    </cdr:from>
    <cdr:to>
      <cdr:x>0.61377</cdr:x>
      <cdr:y>0.85504</cdr:y>
    </cdr:to>
    <cdr:cxnSp macro="">
      <cdr:nvCxnSpPr>
        <cdr:cNvPr id="3" name="Rett linje 2">
          <a:extLst xmlns:a="http://schemas.openxmlformats.org/drawingml/2006/main">
            <a:ext uri="{FF2B5EF4-FFF2-40B4-BE49-F238E27FC236}">
              <a16:creationId xmlns:a16="http://schemas.microsoft.com/office/drawing/2014/main" id="{F21FE449-251B-413D-93F8-EDF74A73C50A}"/>
            </a:ext>
          </a:extLst>
        </cdr:cNvPr>
        <cdr:cNvCxnSpPr/>
      </cdr:nvCxnSpPr>
      <cdr:spPr>
        <a:xfrm xmlns:a="http://schemas.openxmlformats.org/drawingml/2006/main">
          <a:off x="4319589" y="1343026"/>
          <a:ext cx="9525" cy="19716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0.05064</cdr:x>
      <cdr:y>0.34398</cdr:y>
    </cdr:from>
    <cdr:to>
      <cdr:x>0.60567</cdr:x>
      <cdr:y>0.34889</cdr:y>
    </cdr:to>
    <cdr:cxnSp macro="">
      <cdr:nvCxnSpPr>
        <cdr:cNvPr id="7" name="Rett linje 6">
          <a:extLst xmlns:a="http://schemas.openxmlformats.org/drawingml/2006/main">
            <a:ext uri="{FF2B5EF4-FFF2-40B4-BE49-F238E27FC236}">
              <a16:creationId xmlns:a16="http://schemas.microsoft.com/office/drawing/2014/main" id="{F414C0CE-6FB8-4B39-A8DD-4F1FDA2885C8}"/>
            </a:ext>
          </a:extLst>
        </cdr:cNvPr>
        <cdr:cNvCxnSpPr/>
      </cdr:nvCxnSpPr>
      <cdr:spPr>
        <a:xfrm xmlns:a="http://schemas.openxmlformats.org/drawingml/2006/main" flipH="1" flipV="1">
          <a:off x="357189" y="1333501"/>
          <a:ext cx="3914775" cy="190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0.05469</cdr:x>
      <cdr:y>0.64128</cdr:y>
    </cdr:from>
    <cdr:to>
      <cdr:x>0.61107</cdr:x>
      <cdr:y>0.64619</cdr:y>
    </cdr:to>
    <cdr:cxnSp macro="">
      <cdr:nvCxnSpPr>
        <cdr:cNvPr id="9" name="Rett linje 8">
          <a:extLst xmlns:a="http://schemas.openxmlformats.org/drawingml/2006/main">
            <a:ext uri="{FF2B5EF4-FFF2-40B4-BE49-F238E27FC236}">
              <a16:creationId xmlns:a16="http://schemas.microsoft.com/office/drawing/2014/main" id="{10DF504E-14F9-4B9B-8CC3-7933E22126BB}"/>
            </a:ext>
          </a:extLst>
        </cdr:cNvPr>
        <cdr:cNvCxnSpPr/>
      </cdr:nvCxnSpPr>
      <cdr:spPr>
        <a:xfrm xmlns:a="http://schemas.openxmlformats.org/drawingml/2006/main" flipH="1" flipV="1">
          <a:off x="385764" y="2486026"/>
          <a:ext cx="3924300" cy="190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2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290485</xdr:colOff>
      <xdr:row>46</xdr:row>
      <xdr:rowOff>52518</xdr:rowOff>
    </xdr:to>
    <xdr:pic>
      <xdr:nvPicPr>
        <xdr:cNvPr id="3" name="Bilde 2">
          <a:extLst>
            <a:ext uri="{FF2B5EF4-FFF2-40B4-BE49-F238E27FC236}">
              <a16:creationId xmlns:a16="http://schemas.microsoft.com/office/drawing/2014/main" id="{122B744E-D773-4549-B970-A7D0416086C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630325" cy="7763958"/>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9</xdr:col>
      <xdr:colOff>145796</xdr:colOff>
      <xdr:row>40</xdr:row>
      <xdr:rowOff>134305</xdr:rowOff>
    </xdr:to>
    <xdr:pic>
      <xdr:nvPicPr>
        <xdr:cNvPr id="3" name="Bilde 2">
          <a:extLst>
            <a:ext uri="{FF2B5EF4-FFF2-40B4-BE49-F238E27FC236}">
              <a16:creationId xmlns:a16="http://schemas.microsoft.com/office/drawing/2014/main" id="{C1B3401C-1C85-4FEE-B6C5-327C3CB879D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7278116" cy="6839905"/>
        </a:xfrm>
        <a:prstGeom prst="rect">
          <a:avLst/>
        </a:prstGeom>
      </xdr:spPr>
    </xdr:pic>
    <xdr:clientData/>
  </xdr:twoCellAnchor>
  <xdr:twoCellAnchor editAs="oneCell">
    <xdr:from>
      <xdr:col>0</xdr:col>
      <xdr:colOff>0</xdr:colOff>
      <xdr:row>42</xdr:row>
      <xdr:rowOff>0</xdr:rowOff>
    </xdr:from>
    <xdr:to>
      <xdr:col>9</xdr:col>
      <xdr:colOff>41006</xdr:colOff>
      <xdr:row>82</xdr:row>
      <xdr:rowOff>162884</xdr:rowOff>
    </xdr:to>
    <xdr:pic>
      <xdr:nvPicPr>
        <xdr:cNvPr id="5" name="Bilde 4">
          <a:extLst>
            <a:ext uri="{FF2B5EF4-FFF2-40B4-BE49-F238E27FC236}">
              <a16:creationId xmlns:a16="http://schemas.microsoft.com/office/drawing/2014/main" id="{62E228FE-BBA5-4F97-843A-23990E512DBB}"/>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7040880"/>
          <a:ext cx="7173326" cy="6868484"/>
        </a:xfrm>
        <a:prstGeom prst="rect">
          <a:avLst/>
        </a:prstGeom>
      </xdr:spPr>
    </xdr:pic>
    <xdr:clientData/>
  </xdr:twoCellAnchor>
  <xdr:twoCellAnchor editAs="oneCell">
    <xdr:from>
      <xdr:col>0</xdr:col>
      <xdr:colOff>0</xdr:colOff>
      <xdr:row>84</xdr:row>
      <xdr:rowOff>0</xdr:rowOff>
    </xdr:from>
    <xdr:to>
      <xdr:col>9</xdr:col>
      <xdr:colOff>393480</xdr:colOff>
      <xdr:row>129</xdr:row>
      <xdr:rowOff>153474</xdr:rowOff>
    </xdr:to>
    <xdr:pic>
      <xdr:nvPicPr>
        <xdr:cNvPr id="7" name="Bilde 6">
          <a:extLst>
            <a:ext uri="{FF2B5EF4-FFF2-40B4-BE49-F238E27FC236}">
              <a16:creationId xmlns:a16="http://schemas.microsoft.com/office/drawing/2014/main" id="{690A86A2-A10D-4DC0-87F0-48DEC6B17305}"/>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4081760"/>
          <a:ext cx="7525800" cy="7697274"/>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0</xdr:colOff>
      <xdr:row>1</xdr:row>
      <xdr:rowOff>0</xdr:rowOff>
    </xdr:from>
    <xdr:to>
      <xdr:col>8</xdr:col>
      <xdr:colOff>785854</xdr:colOff>
      <xdr:row>12</xdr:row>
      <xdr:rowOff>146963</xdr:rowOff>
    </xdr:to>
    <xdr:pic>
      <xdr:nvPicPr>
        <xdr:cNvPr id="3" name="Bilde 2">
          <a:extLst>
            <a:ext uri="{FF2B5EF4-FFF2-40B4-BE49-F238E27FC236}">
              <a16:creationId xmlns:a16="http://schemas.microsoft.com/office/drawing/2014/main" id="{5C313432-E335-4E82-99BE-02539216547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7640"/>
          <a:ext cx="7125694" cy="1991003"/>
        </a:xfrm>
        <a:prstGeom prst="rect">
          <a:avLst/>
        </a:prstGeom>
      </xdr:spPr>
    </xdr:pic>
    <xdr:clientData/>
  </xdr:twoCellAnchor>
  <xdr:twoCellAnchor editAs="oneCell">
    <xdr:from>
      <xdr:col>0</xdr:col>
      <xdr:colOff>0</xdr:colOff>
      <xdr:row>14</xdr:row>
      <xdr:rowOff>0</xdr:rowOff>
    </xdr:from>
    <xdr:to>
      <xdr:col>7</xdr:col>
      <xdr:colOff>130332</xdr:colOff>
      <xdr:row>63</xdr:row>
      <xdr:rowOff>159284</xdr:rowOff>
    </xdr:to>
    <xdr:pic>
      <xdr:nvPicPr>
        <xdr:cNvPr id="5" name="Bilde 4">
          <a:extLst>
            <a:ext uri="{FF2B5EF4-FFF2-40B4-BE49-F238E27FC236}">
              <a16:creationId xmlns:a16="http://schemas.microsoft.com/office/drawing/2014/main" id="{9BB6BC29-F372-4E53-A72F-6FA35FBD4BD2}"/>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2346960"/>
          <a:ext cx="5677692" cy="8373644"/>
        </a:xfrm>
        <a:prstGeom prst="rect">
          <a:avLst/>
        </a:prstGeom>
      </xdr:spPr>
    </xdr:pic>
    <xdr:clientData/>
  </xdr:twoCellAnchor>
  <xdr:twoCellAnchor editAs="oneCell">
    <xdr:from>
      <xdr:col>0</xdr:col>
      <xdr:colOff>0</xdr:colOff>
      <xdr:row>65</xdr:row>
      <xdr:rowOff>0</xdr:rowOff>
    </xdr:from>
    <xdr:to>
      <xdr:col>7</xdr:col>
      <xdr:colOff>539965</xdr:colOff>
      <xdr:row>113</xdr:row>
      <xdr:rowOff>107818</xdr:rowOff>
    </xdr:to>
    <xdr:pic>
      <xdr:nvPicPr>
        <xdr:cNvPr id="7" name="Bilde 6">
          <a:extLst>
            <a:ext uri="{FF2B5EF4-FFF2-40B4-BE49-F238E27FC236}">
              <a16:creationId xmlns:a16="http://schemas.microsoft.com/office/drawing/2014/main" id="{B541A12D-0746-4C25-BEB3-7EEFB5668198}"/>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0" y="10896600"/>
          <a:ext cx="6087325" cy="8154538"/>
        </a:xfrm>
        <a:prstGeom prst="rect">
          <a:avLst/>
        </a:prstGeom>
      </xdr:spPr>
    </xdr:pic>
    <xdr:clientData/>
  </xdr:twoCellAnchor>
  <xdr:twoCellAnchor editAs="oneCell">
    <xdr:from>
      <xdr:col>0</xdr:col>
      <xdr:colOff>0</xdr:colOff>
      <xdr:row>115</xdr:row>
      <xdr:rowOff>0</xdr:rowOff>
    </xdr:from>
    <xdr:to>
      <xdr:col>7</xdr:col>
      <xdr:colOff>244648</xdr:colOff>
      <xdr:row>129</xdr:row>
      <xdr:rowOff>82254</xdr:rowOff>
    </xdr:to>
    <xdr:pic>
      <xdr:nvPicPr>
        <xdr:cNvPr id="9" name="Bilde 8">
          <a:extLst>
            <a:ext uri="{FF2B5EF4-FFF2-40B4-BE49-F238E27FC236}">
              <a16:creationId xmlns:a16="http://schemas.microsoft.com/office/drawing/2014/main" id="{84B33E17-7C70-4D76-B5A3-058379470963}"/>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19278600"/>
          <a:ext cx="5792008" cy="2429214"/>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7</xdr:col>
      <xdr:colOff>578070</xdr:colOff>
      <xdr:row>33</xdr:row>
      <xdr:rowOff>12204</xdr:rowOff>
    </xdr:to>
    <xdr:pic>
      <xdr:nvPicPr>
        <xdr:cNvPr id="3" name="Bilde 2">
          <a:extLst>
            <a:ext uri="{FF2B5EF4-FFF2-40B4-BE49-F238E27FC236}">
              <a16:creationId xmlns:a16="http://schemas.microsoft.com/office/drawing/2014/main" id="{C4952B22-8666-40B4-966B-4A569BCB4EE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125430" cy="554432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19051</xdr:colOff>
      <xdr:row>19</xdr:row>
      <xdr:rowOff>28574</xdr:rowOff>
    </xdr:from>
    <xdr:to>
      <xdr:col>9</xdr:col>
      <xdr:colOff>104776</xdr:colOff>
      <xdr:row>41</xdr:row>
      <xdr:rowOff>57150</xdr:rowOff>
    </xdr:to>
    <xdr:graphicFrame macro="">
      <xdr:nvGraphicFramePr>
        <xdr:cNvPr id="3" name="Diagram 2">
          <a:extLst>
            <a:ext uri="{FF2B5EF4-FFF2-40B4-BE49-F238E27FC236}">
              <a16:creationId xmlns:a16="http://schemas.microsoft.com/office/drawing/2014/main" id="{D6F0D742-AB6F-4142-8B49-15F034934CF8}"/>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57150</xdr:colOff>
      <xdr:row>42</xdr:row>
      <xdr:rowOff>123825</xdr:rowOff>
    </xdr:from>
    <xdr:to>
      <xdr:col>9</xdr:col>
      <xdr:colOff>161925</xdr:colOff>
      <xdr:row>52</xdr:row>
      <xdr:rowOff>66675</xdr:rowOff>
    </xdr:to>
    <xdr:sp macro="" textlink="">
      <xdr:nvSpPr>
        <xdr:cNvPr id="4" name="TekstSylinder 3">
          <a:extLst>
            <a:ext uri="{FF2B5EF4-FFF2-40B4-BE49-F238E27FC236}">
              <a16:creationId xmlns:a16="http://schemas.microsoft.com/office/drawing/2014/main" id="{95267EBA-5FDA-4BD6-90DD-207D50DB7D4B}"/>
            </a:ext>
          </a:extLst>
        </xdr:cNvPr>
        <xdr:cNvSpPr txBox="1"/>
      </xdr:nvSpPr>
      <xdr:spPr>
        <a:xfrm>
          <a:off x="304800" y="6924675"/>
          <a:ext cx="6438900" cy="15621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 Bedriften må legge sin produksjon/salg mellom ca. 145 og ca. 520 matter for å gå med overskudd </a:t>
          </a:r>
        </a:p>
        <a:p>
          <a:endParaRPr lang="nb-NO"/>
        </a:p>
        <a:p>
          <a:r>
            <a:rPr lang="nb-NO"/>
            <a:t>b) Vinningsoptimal mengde utgjør ca. 350 dørmatter. Vinningsoptimal pris og SEK leser vi av til henholdsvis kr 110 og kr 71. Størst mulig overskudd blir: kr(110 - 71) * 350 = kr 13 650 </a:t>
          </a:r>
        </a:p>
        <a:p>
          <a:endParaRPr lang="nb-NO"/>
        </a:p>
        <a:p>
          <a:r>
            <a:rPr lang="nb-NO"/>
            <a:t>c) Det største dekningsbidraget blir: kr(13 650 + 12 000) = kr 25 650</a:t>
          </a:r>
          <a:endParaRPr lang="nb-NO" sz="1100"/>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228600</xdr:colOff>
      <xdr:row>57</xdr:row>
      <xdr:rowOff>28575</xdr:rowOff>
    </xdr:from>
    <xdr:to>
      <xdr:col>9</xdr:col>
      <xdr:colOff>85725</xdr:colOff>
      <xdr:row>68</xdr:row>
      <xdr:rowOff>85725</xdr:rowOff>
    </xdr:to>
    <xdr:sp macro="" textlink="">
      <xdr:nvSpPr>
        <xdr:cNvPr id="2" name="TekstSylinder 1">
          <a:extLst>
            <a:ext uri="{FF2B5EF4-FFF2-40B4-BE49-F238E27FC236}">
              <a16:creationId xmlns:a16="http://schemas.microsoft.com/office/drawing/2014/main" id="{DA0E9FF1-D1B7-4A3E-BF6C-02C60FDFFDDA}"/>
            </a:ext>
          </a:extLst>
        </xdr:cNvPr>
        <xdr:cNvSpPr txBox="1"/>
      </xdr:nvSpPr>
      <xdr:spPr>
        <a:xfrm>
          <a:off x="228600" y="9258300"/>
          <a:ext cx="6591300" cy="1838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En økning i de faste kostnadene vil føre til at sum enhetskostnader vil få et høyere leie. Ved 3 000 enheter vil verdien for eksempel øke til kr </a:t>
          </a:r>
        </a:p>
        <a:p>
          <a:endParaRPr lang="nb-NO"/>
        </a:p>
        <a:p>
          <a:r>
            <a:rPr lang="nb-NO"/>
            <a:t>(80 000 + 15 000)/ 3 000 = kr 31,67 </a:t>
          </a:r>
        </a:p>
        <a:p>
          <a:endParaRPr lang="nb-NO"/>
        </a:p>
        <a:p>
          <a:r>
            <a:rPr lang="nb-NO"/>
            <a:t>Siden verken DEK eller DEI blir påvirket av en økning i de faste kostnadene, vil ikke vinningsoptimum bli påvirket. Virkningen på beregningene foran blir derfor at overskuddet blir redusert med kr 15 000: </a:t>
          </a:r>
        </a:p>
        <a:p>
          <a:endParaRPr lang="nb-NO"/>
        </a:p>
        <a:p>
          <a:r>
            <a:rPr lang="nb-NO"/>
            <a:t>kr (45 000 - 15 000) = kr 30 000</a:t>
          </a:r>
          <a:endParaRPr lang="nb-NO" sz="1100" u="sng"/>
        </a:p>
        <a:p>
          <a:endParaRPr lang="nb-NO" sz="1100" u="sng"/>
        </a:p>
      </xdr:txBody>
    </xdr:sp>
    <xdr:clientData/>
  </xdr:twoCellAnchor>
  <xdr:twoCellAnchor editAs="oneCell">
    <xdr:from>
      <xdr:col>0</xdr:col>
      <xdr:colOff>0</xdr:colOff>
      <xdr:row>1</xdr:row>
      <xdr:rowOff>0</xdr:rowOff>
    </xdr:from>
    <xdr:to>
      <xdr:col>5</xdr:col>
      <xdr:colOff>686490</xdr:colOff>
      <xdr:row>8</xdr:row>
      <xdr:rowOff>28575</xdr:rowOff>
    </xdr:to>
    <xdr:pic>
      <xdr:nvPicPr>
        <xdr:cNvPr id="6" name="Bilde 5">
          <a:extLst>
            <a:ext uri="{FF2B5EF4-FFF2-40B4-BE49-F238E27FC236}">
              <a16:creationId xmlns:a16="http://schemas.microsoft.com/office/drawing/2014/main" id="{AD3ADB5B-6A06-4C00-82AD-BD644865BCB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61925"/>
          <a:ext cx="4286940" cy="1162050"/>
        </a:xfrm>
        <a:prstGeom prst="rect">
          <a:avLst/>
        </a:prstGeom>
      </xdr:spPr>
    </xdr:pic>
    <xdr:clientData/>
  </xdr:twoCellAnchor>
  <xdr:twoCellAnchor>
    <xdr:from>
      <xdr:col>1</xdr:col>
      <xdr:colOff>4762</xdr:colOff>
      <xdr:row>25</xdr:row>
      <xdr:rowOff>9525</xdr:rowOff>
    </xdr:from>
    <xdr:to>
      <xdr:col>11</xdr:col>
      <xdr:colOff>676275</xdr:colOff>
      <xdr:row>50</xdr:row>
      <xdr:rowOff>95250</xdr:rowOff>
    </xdr:to>
    <xdr:graphicFrame macro="">
      <xdr:nvGraphicFramePr>
        <xdr:cNvPr id="7" name="Diagram 6">
          <a:extLst>
            <a:ext uri="{FF2B5EF4-FFF2-40B4-BE49-F238E27FC236}">
              <a16:creationId xmlns:a16="http://schemas.microsoft.com/office/drawing/2014/main" id="{F6AE35B5-7153-4E4D-89F3-F17F000F3CD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0.53154</cdr:x>
      <cdr:y>0.41244</cdr:y>
    </cdr:from>
    <cdr:to>
      <cdr:x>0.53264</cdr:x>
      <cdr:y>0.85253</cdr:y>
    </cdr:to>
    <cdr:cxnSp macro="">
      <cdr:nvCxnSpPr>
        <cdr:cNvPr id="3" name="Rett linje 2">
          <a:extLst xmlns:a="http://schemas.openxmlformats.org/drawingml/2006/main">
            <a:ext uri="{FF2B5EF4-FFF2-40B4-BE49-F238E27FC236}">
              <a16:creationId xmlns:a16="http://schemas.microsoft.com/office/drawing/2014/main" id="{631BA138-0ED6-4656-917F-7DF8F24D09F8}"/>
            </a:ext>
          </a:extLst>
        </cdr:cNvPr>
        <cdr:cNvCxnSpPr/>
      </cdr:nvCxnSpPr>
      <cdr:spPr>
        <a:xfrm xmlns:a="http://schemas.openxmlformats.org/drawingml/2006/main" flipV="1">
          <a:off x="4614863" y="1704975"/>
          <a:ext cx="9525" cy="18192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0.03566</cdr:x>
      <cdr:y>0.41244</cdr:y>
    </cdr:from>
    <cdr:to>
      <cdr:x>0.53374</cdr:x>
      <cdr:y>0.41475</cdr:y>
    </cdr:to>
    <cdr:cxnSp macro="">
      <cdr:nvCxnSpPr>
        <cdr:cNvPr id="5" name="Rett linje 4">
          <a:extLst xmlns:a="http://schemas.openxmlformats.org/drawingml/2006/main">
            <a:ext uri="{FF2B5EF4-FFF2-40B4-BE49-F238E27FC236}">
              <a16:creationId xmlns:a16="http://schemas.microsoft.com/office/drawing/2014/main" id="{531D43FC-3BF5-4C83-B614-0B6E4ACADF95}"/>
            </a:ext>
          </a:extLst>
        </cdr:cNvPr>
        <cdr:cNvCxnSpPr/>
      </cdr:nvCxnSpPr>
      <cdr:spPr>
        <a:xfrm xmlns:a="http://schemas.openxmlformats.org/drawingml/2006/main" flipH="1">
          <a:off x="309563" y="1704975"/>
          <a:ext cx="4324350" cy="952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0.03456</cdr:x>
      <cdr:y>0.55991</cdr:y>
    </cdr:from>
    <cdr:to>
      <cdr:x>0.53264</cdr:x>
      <cdr:y>0.55991</cdr:y>
    </cdr:to>
    <cdr:cxnSp macro="">
      <cdr:nvCxnSpPr>
        <cdr:cNvPr id="7" name="Rett linje 6">
          <a:extLst xmlns:a="http://schemas.openxmlformats.org/drawingml/2006/main">
            <a:ext uri="{FF2B5EF4-FFF2-40B4-BE49-F238E27FC236}">
              <a16:creationId xmlns:a16="http://schemas.microsoft.com/office/drawing/2014/main" id="{B83BB5F6-D25C-49B0-8A0A-74A856211356}"/>
            </a:ext>
          </a:extLst>
        </cdr:cNvPr>
        <cdr:cNvCxnSpPr/>
      </cdr:nvCxnSpPr>
      <cdr:spPr>
        <a:xfrm xmlns:a="http://schemas.openxmlformats.org/drawingml/2006/main" flipH="1">
          <a:off x="300038" y="2314575"/>
          <a:ext cx="4324350" cy="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xdr:wsDr xmlns:xdr="http://schemas.openxmlformats.org/drawingml/2006/spreadsheetDrawing" xmlns:a="http://schemas.openxmlformats.org/drawingml/2006/main">
  <xdr:twoCellAnchor>
    <xdr:from>
      <xdr:col>1</xdr:col>
      <xdr:colOff>0</xdr:colOff>
      <xdr:row>48</xdr:row>
      <xdr:rowOff>114299</xdr:rowOff>
    </xdr:from>
    <xdr:to>
      <xdr:col>10</xdr:col>
      <xdr:colOff>104775</xdr:colOff>
      <xdr:row>72</xdr:row>
      <xdr:rowOff>85725</xdr:rowOff>
    </xdr:to>
    <xdr:sp macro="" textlink="">
      <xdr:nvSpPr>
        <xdr:cNvPr id="3" name="TekstSylinder 2">
          <a:extLst>
            <a:ext uri="{FF2B5EF4-FFF2-40B4-BE49-F238E27FC236}">
              <a16:creationId xmlns:a16="http://schemas.microsoft.com/office/drawing/2014/main" id="{AC7B6D0C-EEF9-45D4-B169-7458E29FB08C}"/>
            </a:ext>
          </a:extLst>
        </xdr:cNvPr>
        <xdr:cNvSpPr txBox="1"/>
      </xdr:nvSpPr>
      <xdr:spPr>
        <a:xfrm>
          <a:off x="247650" y="7886699"/>
          <a:ext cx="7200900" cy="3857626"/>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a) Ut fra diagrammet er monopolprisen ca. kr 870. Den vinningsoptimale mengden leser vi av til ca. 580 stk. (vinningsoptimal SEK utgjør ca. kr 620). Overskuddet blir kr (870 - 620) * 580 = kr 145 000 </a:t>
          </a:r>
        </a:p>
        <a:p>
          <a:endParaRPr lang="nb-NO"/>
        </a:p>
        <a:p>
          <a:r>
            <a:rPr lang="nb-NO"/>
            <a:t>b) Fordi</a:t>
          </a:r>
          <a:r>
            <a:rPr lang="nb-NO" baseline="0"/>
            <a:t> overskuddet øker når vi produserer og selger en -1- ekstra enhet så lenge inntekstsøkningen &gt; kostnadsøkningen (DEI &gt; DEK) </a:t>
          </a:r>
          <a:endParaRPr lang="nb-NO"/>
        </a:p>
        <a:p>
          <a:endParaRPr lang="nb-NO"/>
        </a:p>
        <a:p>
          <a:r>
            <a:rPr lang="nb-NO"/>
            <a:t>c) Nøytralelastisk etterspørsel (ep = 1) har vi når DEI = 0. Vi leser av prisen til ca. kr 720. </a:t>
          </a:r>
        </a:p>
        <a:p>
          <a:endParaRPr lang="nb-NO"/>
        </a:p>
        <a:p>
          <a:r>
            <a:rPr lang="nb-NO"/>
            <a:t>d) Ved en produksjon på 400 dukkehus oppnår bedriften et overskudd på kr 88 000. Det vil si at de taper kr 57 000 (145 000 - 88 000) på samarbeidsproblemene.</a:t>
          </a:r>
        </a:p>
        <a:p>
          <a:endParaRPr lang="nb-NO" sz="1100"/>
        </a:p>
        <a:p>
          <a:r>
            <a:rPr lang="nb-NO" sz="1100"/>
            <a:t>e) DP ved M = 180 og 790. Mellom disse to mengdene finner vi også overskuddsområdet.</a:t>
          </a:r>
        </a:p>
        <a:p>
          <a:endParaRPr lang="nb-NO" sz="1100"/>
        </a:p>
        <a:p>
          <a:r>
            <a:rPr lang="nb-NO" sz="1100"/>
            <a:t>Overskudd ved M=350 enheter (avlesninger</a:t>
          </a:r>
          <a:r>
            <a:rPr lang="nb-NO" sz="1100" baseline="0"/>
            <a:t> i diagrammet blir fort veldig "omterntlige") Bruk derfor også tabellen.</a:t>
          </a:r>
        </a:p>
        <a:p>
          <a:endParaRPr lang="nb-NO" sz="1100" baseline="0"/>
        </a:p>
        <a:p>
          <a:r>
            <a:rPr lang="nb-NO" sz="1100" baseline="0"/>
            <a:t>Overskudd = (P-SEK)*M = (1100-900)*350 = 70 000</a:t>
          </a:r>
        </a:p>
        <a:p>
          <a:endParaRPr lang="nb-NO" sz="1100" baseline="0"/>
        </a:p>
        <a:p>
          <a:r>
            <a:rPr lang="nb-NO" sz="1100" baseline="0"/>
            <a:t>M=425 enheter</a:t>
          </a:r>
        </a:p>
        <a:p>
          <a:endParaRPr lang="nb-NO" sz="1100" baseline="0"/>
        </a:p>
        <a:p>
          <a:pPr marL="0" marR="0" lvl="0" indent="0" defTabSz="914400" eaLnBrk="1" fontAlgn="auto" latinLnBrk="0" hangingPunct="1">
            <a:lnSpc>
              <a:spcPct val="100000"/>
            </a:lnSpc>
            <a:spcBef>
              <a:spcPts val="0"/>
            </a:spcBef>
            <a:spcAft>
              <a:spcPts val="0"/>
            </a:spcAft>
            <a:buClrTx/>
            <a:buSzTx/>
            <a:buFontTx/>
            <a:buNone/>
            <a:tabLst/>
            <a:defRPr/>
          </a:pPr>
          <a:r>
            <a:rPr lang="nb-NO" sz="1100" baseline="0">
              <a:solidFill>
                <a:schemeClr val="dk1"/>
              </a:solidFill>
              <a:effectLst/>
              <a:latin typeface="+mn-lt"/>
              <a:ea typeface="+mn-ea"/>
              <a:cs typeface="+mn-cs"/>
            </a:rPr>
            <a:t>Overskudd = (P-SEK)*M = (1025-790)*425 = 99 875</a:t>
          </a:r>
          <a:endParaRPr lang="nb-NO">
            <a:effectLst/>
          </a:endParaRPr>
        </a:p>
        <a:p>
          <a:endParaRPr lang="nb-NO" sz="1100"/>
        </a:p>
        <a:p>
          <a:endParaRPr lang="nb-NO" sz="1100"/>
        </a:p>
        <a:p>
          <a:endParaRPr lang="nb-NO" sz="1100"/>
        </a:p>
      </xdr:txBody>
    </xdr:sp>
    <xdr:clientData/>
  </xdr:twoCellAnchor>
  <xdr:twoCellAnchor>
    <xdr:from>
      <xdr:col>1</xdr:col>
      <xdr:colOff>23811</xdr:colOff>
      <xdr:row>22</xdr:row>
      <xdr:rowOff>123824</xdr:rowOff>
    </xdr:from>
    <xdr:to>
      <xdr:col>11</xdr:col>
      <xdr:colOff>400050</xdr:colOff>
      <xdr:row>47</xdr:row>
      <xdr:rowOff>57150</xdr:rowOff>
    </xdr:to>
    <xdr:graphicFrame macro="">
      <xdr:nvGraphicFramePr>
        <xdr:cNvPr id="4" name="Diagram 3">
          <a:extLst>
            <a:ext uri="{FF2B5EF4-FFF2-40B4-BE49-F238E27FC236}">
              <a16:creationId xmlns:a16="http://schemas.microsoft.com/office/drawing/2014/main" id="{34447DBE-F4FE-4E6E-A5D1-35DC017E711A}"/>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752475</xdr:colOff>
      <xdr:row>34</xdr:row>
      <xdr:rowOff>47625</xdr:rowOff>
    </xdr:from>
    <xdr:to>
      <xdr:col>7</xdr:col>
      <xdr:colOff>9525</xdr:colOff>
      <xdr:row>40</xdr:row>
      <xdr:rowOff>152401</xdr:rowOff>
    </xdr:to>
    <xdr:cxnSp macro="">
      <xdr:nvCxnSpPr>
        <xdr:cNvPr id="6" name="Rett linje 5">
          <a:extLst>
            <a:ext uri="{FF2B5EF4-FFF2-40B4-BE49-F238E27FC236}">
              <a16:creationId xmlns:a16="http://schemas.microsoft.com/office/drawing/2014/main" id="{8C1B2B12-E9AA-41A2-89F5-FF2ED3D31B95}"/>
            </a:ext>
          </a:extLst>
        </xdr:cNvPr>
        <xdr:cNvCxnSpPr/>
      </xdr:nvCxnSpPr>
      <xdr:spPr>
        <a:xfrm flipV="1">
          <a:off x="5048250" y="5553075"/>
          <a:ext cx="19050" cy="1076326"/>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457200</xdr:colOff>
      <xdr:row>34</xdr:row>
      <xdr:rowOff>28575</xdr:rowOff>
    </xdr:from>
    <xdr:to>
      <xdr:col>7</xdr:col>
      <xdr:colOff>19050</xdr:colOff>
      <xdr:row>34</xdr:row>
      <xdr:rowOff>47625</xdr:rowOff>
    </xdr:to>
    <xdr:cxnSp macro="">
      <xdr:nvCxnSpPr>
        <xdr:cNvPr id="9" name="Rett linje 8">
          <a:extLst>
            <a:ext uri="{FF2B5EF4-FFF2-40B4-BE49-F238E27FC236}">
              <a16:creationId xmlns:a16="http://schemas.microsoft.com/office/drawing/2014/main" id="{D5C9476B-B314-4533-BAB6-DC4B1EF078FC}"/>
            </a:ext>
          </a:extLst>
        </xdr:cNvPr>
        <xdr:cNvCxnSpPr/>
      </xdr:nvCxnSpPr>
      <xdr:spPr>
        <a:xfrm flipH="1" flipV="1">
          <a:off x="704850" y="5534025"/>
          <a:ext cx="4371975" cy="19050"/>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476250</xdr:colOff>
      <xdr:row>41</xdr:row>
      <xdr:rowOff>66675</xdr:rowOff>
    </xdr:from>
    <xdr:to>
      <xdr:col>7</xdr:col>
      <xdr:colOff>142875</xdr:colOff>
      <xdr:row>42</xdr:row>
      <xdr:rowOff>123825</xdr:rowOff>
    </xdr:to>
    <xdr:sp macro="" textlink="">
      <xdr:nvSpPr>
        <xdr:cNvPr id="10" name="TekstSylinder 9">
          <a:extLst>
            <a:ext uri="{FF2B5EF4-FFF2-40B4-BE49-F238E27FC236}">
              <a16:creationId xmlns:a16="http://schemas.microsoft.com/office/drawing/2014/main" id="{CB321903-DC8E-432E-8468-CA8C6B9A9EDD}"/>
            </a:ext>
          </a:extLst>
        </xdr:cNvPr>
        <xdr:cNvSpPr txBox="1"/>
      </xdr:nvSpPr>
      <xdr:spPr>
        <a:xfrm>
          <a:off x="4772025" y="6705600"/>
          <a:ext cx="428625" cy="2190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580</a:t>
          </a:r>
        </a:p>
      </xdr:txBody>
    </xdr:sp>
    <xdr:clientData/>
  </xdr:twoCellAnchor>
  <xdr:twoCellAnchor>
    <xdr:from>
      <xdr:col>1</xdr:col>
      <xdr:colOff>504825</xdr:colOff>
      <xdr:row>35</xdr:row>
      <xdr:rowOff>152400</xdr:rowOff>
    </xdr:from>
    <xdr:to>
      <xdr:col>6</xdr:col>
      <xdr:colOff>742950</xdr:colOff>
      <xdr:row>36</xdr:row>
      <xdr:rowOff>19050</xdr:rowOff>
    </xdr:to>
    <xdr:cxnSp macro="">
      <xdr:nvCxnSpPr>
        <xdr:cNvPr id="12" name="Rett linje 11">
          <a:extLst>
            <a:ext uri="{FF2B5EF4-FFF2-40B4-BE49-F238E27FC236}">
              <a16:creationId xmlns:a16="http://schemas.microsoft.com/office/drawing/2014/main" id="{36A5D473-D11C-401A-9E1D-CF68DF10074A}"/>
            </a:ext>
          </a:extLst>
        </xdr:cNvPr>
        <xdr:cNvCxnSpPr/>
      </xdr:nvCxnSpPr>
      <xdr:spPr>
        <a:xfrm flipH="1" flipV="1">
          <a:off x="752475" y="5819775"/>
          <a:ext cx="4286250" cy="285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7.xml><?xml version="1.0" encoding="utf-8"?>
<c:userShapes xmlns:c="http://schemas.openxmlformats.org/drawingml/2006/chart">
  <cdr:relSizeAnchor xmlns:cdr="http://schemas.openxmlformats.org/drawingml/2006/chartDrawing">
    <cdr:from>
      <cdr:x>0.20995</cdr:x>
      <cdr:y>0.34211</cdr:y>
    </cdr:from>
    <cdr:to>
      <cdr:x>0.21342</cdr:x>
      <cdr:y>0.7488</cdr:y>
    </cdr:to>
    <cdr:cxnSp macro="">
      <cdr:nvCxnSpPr>
        <cdr:cNvPr id="3" name="Rett linje 2">
          <a:extLst xmlns:a="http://schemas.openxmlformats.org/drawingml/2006/main">
            <a:ext uri="{FF2B5EF4-FFF2-40B4-BE49-F238E27FC236}">
              <a16:creationId xmlns:a16="http://schemas.microsoft.com/office/drawing/2014/main" id="{E9638BBA-189E-4D06-A358-7AE35851D429}"/>
            </a:ext>
          </a:extLst>
        </cdr:cNvPr>
        <cdr:cNvCxnSpPr/>
      </cdr:nvCxnSpPr>
      <cdr:spPr>
        <a:xfrm xmlns:a="http://schemas.openxmlformats.org/drawingml/2006/main">
          <a:off x="1728789" y="1362076"/>
          <a:ext cx="28575" cy="1619250"/>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0.77444</cdr:x>
      <cdr:y>0.52871</cdr:y>
    </cdr:from>
    <cdr:to>
      <cdr:x>0.77675</cdr:x>
      <cdr:y>0.74641</cdr:y>
    </cdr:to>
    <cdr:cxnSp macro="">
      <cdr:nvCxnSpPr>
        <cdr:cNvPr id="6" name="Rett linje 5">
          <a:extLst xmlns:a="http://schemas.openxmlformats.org/drawingml/2006/main">
            <a:ext uri="{FF2B5EF4-FFF2-40B4-BE49-F238E27FC236}">
              <a16:creationId xmlns:a16="http://schemas.microsoft.com/office/drawing/2014/main" id="{A78CB3F0-B5EF-4472-BC81-15E5EF98EFD1}"/>
            </a:ext>
          </a:extLst>
        </cdr:cNvPr>
        <cdr:cNvCxnSpPr/>
      </cdr:nvCxnSpPr>
      <cdr:spPr>
        <a:xfrm xmlns:a="http://schemas.openxmlformats.org/drawingml/2006/main">
          <a:off x="6376989" y="2105026"/>
          <a:ext cx="19050" cy="866775"/>
        </a:xfrm>
        <a:prstGeom xmlns:a="http://schemas.openxmlformats.org/drawingml/2006/main" prst="line">
          <a:avLst/>
        </a:prstGeom>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1</xdr:col>
      <xdr:colOff>38100</xdr:colOff>
      <xdr:row>51</xdr:row>
      <xdr:rowOff>142875</xdr:rowOff>
    </xdr:from>
    <xdr:to>
      <xdr:col>8</xdr:col>
      <xdr:colOff>142875</xdr:colOff>
      <xdr:row>76</xdr:row>
      <xdr:rowOff>95250</xdr:rowOff>
    </xdr:to>
    <xdr:sp macro="" textlink="">
      <xdr:nvSpPr>
        <xdr:cNvPr id="3" name="TekstSylinder 2">
          <a:extLst>
            <a:ext uri="{FF2B5EF4-FFF2-40B4-BE49-F238E27FC236}">
              <a16:creationId xmlns:a16="http://schemas.microsoft.com/office/drawing/2014/main" id="{64FAB87D-FDBE-4D18-8413-61030FF41696}"/>
            </a:ext>
          </a:extLst>
        </xdr:cNvPr>
        <xdr:cNvSpPr txBox="1"/>
      </xdr:nvSpPr>
      <xdr:spPr>
        <a:xfrm>
          <a:off x="285750" y="8401050"/>
          <a:ext cx="5676900" cy="40005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a:t>Vi ser at vinningsoptimal mengde er ca. 400 enheter (DEK=DEI). </a:t>
          </a:r>
        </a:p>
        <a:p>
          <a:endParaRPr lang="nb-NO"/>
        </a:p>
        <a:p>
          <a:r>
            <a:rPr lang="nb-NO"/>
            <a:t>Monopolprisen utgjør ca. kr 450, mens vinningsoptimal VEK er ca. kr 213. </a:t>
          </a:r>
        </a:p>
        <a:p>
          <a:endParaRPr lang="nb-NO"/>
        </a:p>
        <a:p>
          <a:r>
            <a:rPr lang="nb-NO"/>
            <a:t>Dekningsbidraget blir: kr (450 - 213) * 400 = kr 94 800</a:t>
          </a:r>
        </a:p>
        <a:p>
          <a:r>
            <a:rPr lang="nb-NO" u="sng"/>
            <a:t>- overskudd antydet av Signe Krüger:kr (450 * 400) * 0,30 = kr 54 000 </a:t>
          </a:r>
        </a:p>
        <a:p>
          <a:r>
            <a:rPr lang="nb-NO" u="sng"/>
            <a:t>Maksimale faste kostnader dersom overskuddet skal utgjøre 30 % av salget kr 40 800</a:t>
          </a:r>
        </a:p>
        <a:p>
          <a:endParaRPr lang="nb-NO" u="sng"/>
        </a:p>
        <a:p>
          <a:r>
            <a:rPr lang="nb-NO"/>
            <a:t>Relevante faste kostnader i denne sammenhengen er den økningen i faste kostnader som Tydals-trollet forårsaker. </a:t>
          </a:r>
        </a:p>
        <a:p>
          <a:endParaRPr lang="nb-NO"/>
        </a:p>
        <a:p>
          <a:r>
            <a:rPr lang="nb-NO"/>
            <a:t>Valg av alternativ: </a:t>
          </a:r>
        </a:p>
        <a:p>
          <a:r>
            <a:rPr lang="nb-NO"/>
            <a:t>Elevene har for få opplysninger om de faste kostnadene til å foreslå et konkret valg. Det bør undersøkes om bedriften har ledig kapasitet som kan anvendes til produksjon av figuren. Dersom produksjonen fyller opp en ledig kapasitet, kan det tenkes at faste kostnader ikke endrer seg slik at hele dekningsbidraget representerer en økning i overskuddet. </a:t>
          </a:r>
        </a:p>
        <a:p>
          <a:endParaRPr lang="nb-NO"/>
        </a:p>
        <a:p>
          <a:r>
            <a:rPr lang="nb-NO"/>
            <a:t>Dersom det må anskaffes, utstyr, leies tilleggslokaler, ansettes flere medarbeidere og lignende, vil valget til syvende og sist avhenge av hvor stor økningen i de faste kostnadene vil bli. Kreves det en resultatgrad på minimum 30 %, må økningen ikke overstige ca. kr 40 000 per måned. Det kan antydes at dette beløpet virker stort for et verksted av denne typen og at prosjektet derfor kan se brukbart ut.</a:t>
          </a:r>
          <a:endParaRPr lang="nb-NO" u="sng"/>
        </a:p>
        <a:p>
          <a:endParaRPr lang="nb-NO" sz="1100" u="sng"/>
        </a:p>
        <a:p>
          <a:endParaRPr lang="nb-NO" sz="1100" u="sng"/>
        </a:p>
      </xdr:txBody>
    </xdr:sp>
    <xdr:clientData/>
  </xdr:twoCellAnchor>
  <xdr:twoCellAnchor>
    <xdr:from>
      <xdr:col>1</xdr:col>
      <xdr:colOff>42862</xdr:colOff>
      <xdr:row>32</xdr:row>
      <xdr:rowOff>19050</xdr:rowOff>
    </xdr:from>
    <xdr:to>
      <xdr:col>8</xdr:col>
      <xdr:colOff>533401</xdr:colOff>
      <xdr:row>50</xdr:row>
      <xdr:rowOff>38100</xdr:rowOff>
    </xdr:to>
    <xdr:graphicFrame macro="">
      <xdr:nvGraphicFramePr>
        <xdr:cNvPr id="4" name="Diagram 3">
          <a:extLst>
            <a:ext uri="{FF2B5EF4-FFF2-40B4-BE49-F238E27FC236}">
              <a16:creationId xmlns:a16="http://schemas.microsoft.com/office/drawing/2014/main" id="{70109B22-3800-42D2-93EC-0E2AE1EA0D8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228600</xdr:colOff>
      <xdr:row>0</xdr:row>
      <xdr:rowOff>152400</xdr:rowOff>
    </xdr:from>
    <xdr:to>
      <xdr:col>9</xdr:col>
      <xdr:colOff>514350</xdr:colOff>
      <xdr:row>13</xdr:row>
      <xdr:rowOff>38100</xdr:rowOff>
    </xdr:to>
    <xdr:sp macro="" textlink="">
      <xdr:nvSpPr>
        <xdr:cNvPr id="5" name="TekstSylinder 4">
          <a:extLst>
            <a:ext uri="{FF2B5EF4-FFF2-40B4-BE49-F238E27FC236}">
              <a16:creationId xmlns:a16="http://schemas.microsoft.com/office/drawing/2014/main" id="{95E33FCB-656B-446C-B5A5-EC499AD6D476}"/>
            </a:ext>
          </a:extLst>
        </xdr:cNvPr>
        <xdr:cNvSpPr txBox="1"/>
      </xdr:nvSpPr>
      <xdr:spPr>
        <a:xfrm>
          <a:off x="228600" y="152400"/>
          <a:ext cx="6867525" cy="69532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nb-NO" sz="1100"/>
            <a:t>Problem: </a:t>
          </a:r>
        </a:p>
        <a:p>
          <a:r>
            <a:rPr lang="nb-NO" sz="1100"/>
            <a:t>1 Hvordan skal bedriften tilpasse seg for å oppnå best mulig lønnsomhet? </a:t>
          </a:r>
        </a:p>
        <a:p>
          <a:r>
            <a:rPr lang="nb-NO" sz="1100"/>
            <a:t>2 Hvor store kan de faste kostnadene maksimalt være for at prosjektet skal bli akseptabelt?</a:t>
          </a:r>
        </a:p>
        <a:p>
          <a:endParaRPr lang="nb-NO" sz="1100"/>
        </a:p>
        <a:p>
          <a:r>
            <a:rPr lang="nb-NO"/>
            <a:t>Alternativer: </a:t>
          </a:r>
        </a:p>
        <a:p>
          <a:r>
            <a:rPr lang="nb-NO"/>
            <a:t>1 Velge gevinstoptimal pris og gjennomføre prosjektet </a:t>
          </a:r>
        </a:p>
        <a:p>
          <a:r>
            <a:rPr lang="nb-NO"/>
            <a:t>2 Droppe prosjektet (Et naturlig spørsmål er om verkstedet har andre måter å utnytte kapasiteten på).</a:t>
          </a:r>
        </a:p>
        <a:p>
          <a:endParaRPr lang="nb-NO" sz="1100"/>
        </a:p>
        <a:p>
          <a:r>
            <a:rPr lang="nb-NO"/>
            <a:t>Økonomiske konsekvenser: </a:t>
          </a:r>
        </a:p>
        <a:p>
          <a:r>
            <a:rPr lang="nb-NO"/>
            <a:t>Vi utarbeider tabell og tegner diagram på normalt vis for å komme frem til optimal tilpasning:</a:t>
          </a:r>
          <a:endParaRPr lang="nb-NO" sz="1100"/>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4762</xdr:colOff>
      <xdr:row>19</xdr:row>
      <xdr:rowOff>9524</xdr:rowOff>
    </xdr:from>
    <xdr:to>
      <xdr:col>9</xdr:col>
      <xdr:colOff>133350</xdr:colOff>
      <xdr:row>43</xdr:row>
      <xdr:rowOff>114299</xdr:rowOff>
    </xdr:to>
    <xdr:graphicFrame macro="">
      <xdr:nvGraphicFramePr>
        <xdr:cNvPr id="4" name="Diagram 3">
          <a:extLst>
            <a:ext uri="{FF2B5EF4-FFF2-40B4-BE49-F238E27FC236}">
              <a16:creationId xmlns:a16="http://schemas.microsoft.com/office/drawing/2014/main" id="{2402E562-6D4A-4A11-A3FF-245F42FEA8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6</xdr:col>
      <xdr:colOff>190500</xdr:colOff>
      <xdr:row>32</xdr:row>
      <xdr:rowOff>0</xdr:rowOff>
    </xdr:from>
    <xdr:to>
      <xdr:col>6</xdr:col>
      <xdr:colOff>209550</xdr:colOff>
      <xdr:row>40</xdr:row>
      <xdr:rowOff>66675</xdr:rowOff>
    </xdr:to>
    <xdr:cxnSp macro="">
      <xdr:nvCxnSpPr>
        <xdr:cNvPr id="6" name="Rett linje 5">
          <a:extLst>
            <a:ext uri="{FF2B5EF4-FFF2-40B4-BE49-F238E27FC236}">
              <a16:creationId xmlns:a16="http://schemas.microsoft.com/office/drawing/2014/main" id="{0D3463AB-8666-40D4-8B9B-D2443CE9985C}"/>
            </a:ext>
          </a:extLst>
        </xdr:cNvPr>
        <xdr:cNvCxnSpPr/>
      </xdr:nvCxnSpPr>
      <xdr:spPr>
        <a:xfrm>
          <a:off x="4638675" y="5667375"/>
          <a:ext cx="19050" cy="1362075"/>
        </a:xfrm>
        <a:prstGeom prst="line">
          <a:avLst/>
        </a:prstGeom>
      </xdr:spPr>
      <xdr:style>
        <a:lnRef idx="1">
          <a:schemeClr val="accent1"/>
        </a:lnRef>
        <a:fillRef idx="0">
          <a:schemeClr val="accent1"/>
        </a:fillRef>
        <a:effectRef idx="0">
          <a:schemeClr val="accent1"/>
        </a:effectRef>
        <a:fontRef idx="minor">
          <a:schemeClr val="tx1"/>
        </a:fontRef>
      </xdr:style>
    </xdr:cxnSp>
    <xdr:clientData/>
  </xdr:twoCellAnchor>
</xdr:wsDr>
</file>

<file path=xl/theme/theme1.xml><?xml version="1.0" encoding="utf-8"?>
<a:theme xmlns:a="http://schemas.openxmlformats.org/drawingml/2006/main" name="Office-tema">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1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6AE5F1-0F96-4866-8666-F24FD54EB291}">
  <sheetPr>
    <pageSetUpPr fitToPage="1"/>
  </sheetPr>
  <dimension ref="A1:J57"/>
  <sheetViews>
    <sheetView tabSelected="1" workbookViewId="0">
      <selection activeCell="M49" sqref="M49"/>
    </sheetView>
  </sheetViews>
  <sheetFormatPr baseColWidth="10" defaultRowHeight="12.75" x14ac:dyDescent="0.2"/>
  <cols>
    <col min="1" max="1" width="3.7109375" customWidth="1"/>
    <col min="4" max="4" width="13.7109375" bestFit="1" customWidth="1"/>
    <col min="5" max="5" width="12.7109375" customWidth="1"/>
    <col min="11" max="11" width="2.28515625" customWidth="1"/>
  </cols>
  <sheetData>
    <row r="1" spans="1:10" x14ac:dyDescent="0.2">
      <c r="B1" s="5"/>
    </row>
    <row r="3" spans="1:10" s="2" customFormat="1" x14ac:dyDescent="0.2">
      <c r="A3" s="2" t="s">
        <v>11</v>
      </c>
      <c r="B3" s="6" t="s">
        <v>10</v>
      </c>
      <c r="C3" s="6" t="s">
        <v>9</v>
      </c>
      <c r="D3" s="6" t="s">
        <v>1</v>
      </c>
      <c r="E3" s="4" t="s">
        <v>8</v>
      </c>
      <c r="F3" s="4" t="s">
        <v>7</v>
      </c>
      <c r="G3" s="4" t="s">
        <v>6</v>
      </c>
      <c r="H3" s="4" t="s">
        <v>5</v>
      </c>
      <c r="I3" s="4" t="s">
        <v>3</v>
      </c>
      <c r="J3" s="4" t="s">
        <v>2</v>
      </c>
    </row>
    <row r="4" spans="1:10" x14ac:dyDescent="0.2">
      <c r="B4" s="7">
        <v>0</v>
      </c>
      <c r="C4" s="7"/>
      <c r="D4" s="8"/>
      <c r="E4" s="1">
        <v>0</v>
      </c>
      <c r="F4" s="1"/>
      <c r="G4" s="1"/>
      <c r="H4" s="1"/>
      <c r="I4" s="1"/>
      <c r="J4" s="1"/>
    </row>
    <row r="5" spans="1:10" x14ac:dyDescent="0.2">
      <c r="B5" s="7">
        <v>500</v>
      </c>
      <c r="C5" s="7"/>
      <c r="D5" s="8"/>
      <c r="E5" s="1"/>
      <c r="F5" s="1">
        <f>E6-E4</f>
        <v>170000</v>
      </c>
      <c r="G5" s="1">
        <f>F5/(B6-B4)</f>
        <v>170</v>
      </c>
      <c r="H5" s="1"/>
      <c r="I5" s="1">
        <f>H6-H4</f>
        <v>75000</v>
      </c>
      <c r="J5" s="1">
        <f>I5/(B6-B4)</f>
        <v>75</v>
      </c>
    </row>
    <row r="6" spans="1:10" x14ac:dyDescent="0.2">
      <c r="B6" s="7">
        <v>1000</v>
      </c>
      <c r="C6" s="7">
        <v>170</v>
      </c>
      <c r="D6" s="8">
        <v>75</v>
      </c>
      <c r="E6" s="1">
        <f>C6*B6</f>
        <v>170000</v>
      </c>
      <c r="F6" s="1"/>
      <c r="G6" s="1"/>
      <c r="H6" s="1">
        <f>D6*B6</f>
        <v>75000</v>
      </c>
      <c r="I6" s="1"/>
      <c r="J6" s="1"/>
    </row>
    <row r="7" spans="1:10" x14ac:dyDescent="0.2">
      <c r="B7" s="7">
        <v>1500</v>
      </c>
      <c r="C7" s="7"/>
      <c r="D7" s="8"/>
      <c r="E7" s="1"/>
      <c r="F7" s="1">
        <f t="shared" ref="F7" si="0">E8-E6</f>
        <v>150000</v>
      </c>
      <c r="G7" s="1">
        <f t="shared" ref="G7" si="1">F7/(B8-B6)</f>
        <v>150</v>
      </c>
      <c r="H7" s="1"/>
      <c r="I7" s="1">
        <f>H8-H6</f>
        <v>50000</v>
      </c>
      <c r="J7" s="1">
        <f>I7/(B8-B6)</f>
        <v>50</v>
      </c>
    </row>
    <row r="8" spans="1:10" x14ac:dyDescent="0.2">
      <c r="B8" s="7">
        <v>2000</v>
      </c>
      <c r="C8" s="7">
        <v>160</v>
      </c>
      <c r="D8" s="8">
        <v>62.5</v>
      </c>
      <c r="E8" s="1">
        <f t="shared" ref="E8" si="2">C8*B8</f>
        <v>320000</v>
      </c>
      <c r="F8" s="1"/>
      <c r="G8" s="1"/>
      <c r="H8" s="1">
        <f t="shared" ref="H8" si="3">D8*B8</f>
        <v>125000</v>
      </c>
      <c r="I8" s="1"/>
      <c r="J8" s="1"/>
    </row>
    <row r="9" spans="1:10" x14ac:dyDescent="0.2">
      <c r="B9" s="7">
        <v>2500</v>
      </c>
      <c r="C9" s="7"/>
      <c r="D9" s="8"/>
      <c r="E9" s="1"/>
      <c r="F9" s="1">
        <f t="shared" ref="F9" si="4">E10-E8</f>
        <v>130000</v>
      </c>
      <c r="G9" s="1">
        <f t="shared" ref="G9" si="5">F9/(B10-B8)</f>
        <v>130</v>
      </c>
      <c r="H9" s="1"/>
      <c r="I9" s="1">
        <f>H10-H8</f>
        <v>40000</v>
      </c>
      <c r="J9" s="1">
        <f>I9/(B10-B8)</f>
        <v>40</v>
      </c>
    </row>
    <row r="10" spans="1:10" x14ac:dyDescent="0.2">
      <c r="B10" s="7">
        <v>3000</v>
      </c>
      <c r="C10" s="7">
        <v>150</v>
      </c>
      <c r="D10" s="8">
        <v>55</v>
      </c>
      <c r="E10" s="1">
        <f t="shared" ref="E10" si="6">C10*B10</f>
        <v>450000</v>
      </c>
      <c r="F10" s="1"/>
      <c r="G10" s="1"/>
      <c r="H10" s="1">
        <f t="shared" ref="H10" si="7">D10*B10</f>
        <v>165000</v>
      </c>
      <c r="I10" s="1"/>
      <c r="J10" s="1"/>
    </row>
    <row r="11" spans="1:10" x14ac:dyDescent="0.2">
      <c r="B11" s="7">
        <v>3500</v>
      </c>
      <c r="C11" s="7"/>
      <c r="D11" s="8"/>
      <c r="E11" s="1"/>
      <c r="F11" s="1">
        <f t="shared" ref="F11" si="8">E12-E10</f>
        <v>110000</v>
      </c>
      <c r="G11" s="1">
        <f t="shared" ref="G11" si="9">F11/(B12-B10)</f>
        <v>110</v>
      </c>
      <c r="H11" s="1"/>
      <c r="I11" s="1">
        <f>H12-H10</f>
        <v>35000</v>
      </c>
      <c r="J11" s="1">
        <f>I11/(B12-B10)</f>
        <v>35</v>
      </c>
    </row>
    <row r="12" spans="1:10" x14ac:dyDescent="0.2">
      <c r="B12" s="7">
        <v>4000</v>
      </c>
      <c r="C12" s="7">
        <v>140</v>
      </c>
      <c r="D12" s="8">
        <v>50</v>
      </c>
      <c r="E12" s="1">
        <f t="shared" ref="E12" si="10">C12*B12</f>
        <v>560000</v>
      </c>
      <c r="F12" s="1"/>
      <c r="G12" s="1"/>
      <c r="H12" s="1">
        <f t="shared" ref="H12" si="11">D12*B12</f>
        <v>200000</v>
      </c>
      <c r="I12" s="1"/>
      <c r="J12" s="1"/>
    </row>
    <row r="13" spans="1:10" x14ac:dyDescent="0.2">
      <c r="B13" s="7">
        <v>4500</v>
      </c>
      <c r="C13" s="7"/>
      <c r="D13" s="8"/>
      <c r="E13" s="1"/>
      <c r="F13" s="1">
        <f t="shared" ref="F13" si="12">E14-E12</f>
        <v>90000</v>
      </c>
      <c r="G13" s="1">
        <f t="shared" ref="G13" si="13">F13/(B14-B12)</f>
        <v>90</v>
      </c>
      <c r="H13" s="1"/>
      <c r="I13" s="1">
        <f>H14-H12</f>
        <v>45000</v>
      </c>
      <c r="J13" s="1">
        <f>I13/(B14-B12)</f>
        <v>45</v>
      </c>
    </row>
    <row r="14" spans="1:10" x14ac:dyDescent="0.2">
      <c r="B14" s="7">
        <v>5000</v>
      </c>
      <c r="C14" s="7">
        <v>130</v>
      </c>
      <c r="D14" s="8">
        <v>49</v>
      </c>
      <c r="E14" s="1">
        <f t="shared" ref="E14" si="14">C14*B14</f>
        <v>650000</v>
      </c>
      <c r="F14" s="1"/>
      <c r="G14" s="1"/>
      <c r="H14" s="1">
        <f t="shared" ref="H14" si="15">D14*B14</f>
        <v>245000</v>
      </c>
      <c r="I14" s="1"/>
      <c r="J14" s="1"/>
    </row>
    <row r="15" spans="1:10" x14ac:dyDescent="0.2">
      <c r="B15" s="7">
        <v>5500</v>
      </c>
      <c r="C15" s="7"/>
      <c r="D15" s="8"/>
      <c r="E15" s="1"/>
      <c r="F15" s="1">
        <f t="shared" ref="F15" si="16">E16-E14</f>
        <v>70000</v>
      </c>
      <c r="G15" s="1">
        <f t="shared" ref="G15" si="17">F15/(B16-B14)</f>
        <v>70</v>
      </c>
      <c r="H15" s="1"/>
      <c r="I15" s="1">
        <f>H16-H14</f>
        <v>67000</v>
      </c>
      <c r="J15" s="1">
        <f>I15/(B16-B14)</f>
        <v>67</v>
      </c>
    </row>
    <row r="16" spans="1:10" x14ac:dyDescent="0.2">
      <c r="B16" s="7">
        <v>6000</v>
      </c>
      <c r="C16" s="7">
        <v>120</v>
      </c>
      <c r="D16" s="8">
        <v>52</v>
      </c>
      <c r="E16" s="1">
        <f t="shared" ref="E16" si="18">C16*B16</f>
        <v>720000</v>
      </c>
      <c r="F16" s="1"/>
      <c r="G16" s="1"/>
      <c r="H16" s="1">
        <f t="shared" ref="H16" si="19">D16*B16</f>
        <v>312000</v>
      </c>
      <c r="I16" s="1"/>
      <c r="J16" s="1"/>
    </row>
    <row r="17" spans="1:10" x14ac:dyDescent="0.2">
      <c r="B17" s="7">
        <v>6500</v>
      </c>
      <c r="C17" s="7"/>
      <c r="D17" s="8"/>
      <c r="E17" s="1"/>
      <c r="F17" s="1">
        <f t="shared" ref="F17" si="20">E18-E16</f>
        <v>50000</v>
      </c>
      <c r="G17" s="1">
        <f t="shared" ref="G17" si="21">F17/(B18-B16)</f>
        <v>50</v>
      </c>
      <c r="H17" s="1"/>
      <c r="I17" s="1">
        <f t="shared" ref="I17" si="22">H18-H16</f>
        <v>101000</v>
      </c>
      <c r="J17" s="1">
        <f t="shared" ref="J17" si="23">I17/(B18-B16)</f>
        <v>101</v>
      </c>
    </row>
    <row r="18" spans="1:10" x14ac:dyDescent="0.2">
      <c r="B18" s="7">
        <v>7000</v>
      </c>
      <c r="C18" s="7">
        <v>110</v>
      </c>
      <c r="D18" s="8">
        <v>59</v>
      </c>
      <c r="E18" s="1">
        <f t="shared" ref="E18" si="24">C18*B18</f>
        <v>770000</v>
      </c>
      <c r="F18" s="1"/>
      <c r="G18" s="1"/>
      <c r="H18" s="1">
        <f t="shared" ref="H18" si="25">D18*B18</f>
        <v>413000</v>
      </c>
      <c r="I18" s="1"/>
      <c r="J18" s="1"/>
    </row>
    <row r="19" spans="1:10" x14ac:dyDescent="0.2">
      <c r="B19" s="7">
        <v>7500</v>
      </c>
      <c r="C19" s="7"/>
      <c r="D19" s="8"/>
      <c r="E19" s="1"/>
      <c r="F19" s="1">
        <f t="shared" ref="F19" si="26">E20-E18</f>
        <v>30000</v>
      </c>
      <c r="G19" s="1">
        <f t="shared" ref="G19" si="27">F19/(B20-B18)</f>
        <v>30</v>
      </c>
      <c r="H19" s="1"/>
      <c r="I19" s="1">
        <f t="shared" ref="I19" si="28">H20-H18</f>
        <v>155000</v>
      </c>
      <c r="J19" s="1">
        <f t="shared" ref="J19" si="29">I19/(B20-B18)</f>
        <v>155</v>
      </c>
    </row>
    <row r="20" spans="1:10" x14ac:dyDescent="0.2">
      <c r="B20" s="7">
        <v>8000</v>
      </c>
      <c r="C20" s="7">
        <v>100</v>
      </c>
      <c r="D20" s="8">
        <v>71</v>
      </c>
      <c r="E20" s="1">
        <f t="shared" ref="E20" si="30">C20*B20</f>
        <v>800000</v>
      </c>
      <c r="F20" s="1"/>
      <c r="G20" s="1"/>
      <c r="H20" s="1">
        <f>D20*B20</f>
        <v>568000</v>
      </c>
      <c r="I20" s="1"/>
      <c r="J20" s="1"/>
    </row>
    <row r="23" spans="1:10" x14ac:dyDescent="0.2">
      <c r="A23" t="s">
        <v>27</v>
      </c>
    </row>
    <row r="48" spans="2:2" x14ac:dyDescent="0.2">
      <c r="B48" t="s">
        <v>29</v>
      </c>
    </row>
    <row r="51" spans="1:1" x14ac:dyDescent="0.2">
      <c r="A51" t="s">
        <v>28</v>
      </c>
    </row>
    <row r="57" spans="1:1" x14ac:dyDescent="0.2">
      <c r="A57" t="s">
        <v>30</v>
      </c>
    </row>
  </sheetData>
  <pageMargins left="0.78740157499999996" right="0.78740157499999996" top="0.984251969" bottom="0.984251969" header="0.5" footer="0.5"/>
  <pageSetup scale="95" orientation="landscape" verticalDpi="300"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E9DC90-6148-4207-8ADC-D5F8F40418A3}">
  <sheetPr>
    <pageSetUpPr fitToPage="1"/>
  </sheetPr>
  <dimension ref="B1:L21"/>
  <sheetViews>
    <sheetView topLeftCell="A16" workbookViewId="0">
      <selection activeCell="K60" sqref="K60"/>
    </sheetView>
  </sheetViews>
  <sheetFormatPr baseColWidth="10" defaultRowHeight="12.75" x14ac:dyDescent="0.2"/>
  <cols>
    <col min="1" max="1" width="3.7109375" customWidth="1"/>
    <col min="4" max="6" width="11.42578125" customWidth="1"/>
  </cols>
  <sheetData>
    <row r="1" spans="2:12" x14ac:dyDescent="0.2">
      <c r="B1" s="5"/>
    </row>
    <row r="2" spans="2:12" x14ac:dyDescent="0.2">
      <c r="B2" s="5"/>
    </row>
    <row r="3" spans="2:12" x14ac:dyDescent="0.2">
      <c r="B3" s="5"/>
    </row>
    <row r="4" spans="2:12" x14ac:dyDescent="0.2">
      <c r="B4" s="5"/>
    </row>
    <row r="6" spans="2:12" s="2" customFormat="1" x14ac:dyDescent="0.2">
      <c r="B6" s="6" t="s">
        <v>10</v>
      </c>
      <c r="C6" s="6" t="s">
        <v>9</v>
      </c>
      <c r="D6" s="4" t="s">
        <v>5</v>
      </c>
      <c r="E6" s="6" t="s">
        <v>4</v>
      </c>
      <c r="F6" s="4" t="s">
        <v>8</v>
      </c>
      <c r="G6" s="4" t="s">
        <v>7</v>
      </c>
      <c r="H6" s="4" t="s">
        <v>6</v>
      </c>
      <c r="I6" s="4" t="s">
        <v>3</v>
      </c>
      <c r="J6" s="4" t="s">
        <v>2</v>
      </c>
      <c r="K6" s="4" t="s">
        <v>1</v>
      </c>
      <c r="L6" s="4" t="s">
        <v>0</v>
      </c>
    </row>
    <row r="7" spans="2:12" x14ac:dyDescent="0.2">
      <c r="B7" s="7">
        <v>0</v>
      </c>
      <c r="C7" s="7"/>
      <c r="D7" s="1">
        <v>0</v>
      </c>
      <c r="E7" s="7">
        <v>100000</v>
      </c>
      <c r="F7" s="1"/>
      <c r="G7" s="1"/>
      <c r="H7" s="1"/>
      <c r="I7" s="1"/>
      <c r="J7" s="1"/>
      <c r="K7" s="1"/>
      <c r="L7" s="1"/>
    </row>
    <row r="8" spans="2:12" x14ac:dyDescent="0.2">
      <c r="B8" s="7">
        <v>200</v>
      </c>
      <c r="C8" s="7"/>
      <c r="D8" s="1"/>
      <c r="E8" s="7"/>
      <c r="F8" s="1"/>
      <c r="G8" s="1">
        <f>F9-F7</f>
        <v>120000</v>
      </c>
      <c r="H8" s="1">
        <f>G8/(B9-B7)</f>
        <v>300</v>
      </c>
      <c r="I8" s="1">
        <f>E9-E7</f>
        <v>80000</v>
      </c>
      <c r="J8" s="1">
        <f>I8/(B9-B7)</f>
        <v>200</v>
      </c>
      <c r="K8" s="1"/>
      <c r="L8" s="1"/>
    </row>
    <row r="9" spans="2:12" x14ac:dyDescent="0.2">
      <c r="B9" s="7">
        <v>400</v>
      </c>
      <c r="C9" s="7">
        <v>300</v>
      </c>
      <c r="D9" s="1">
        <f>E9-$E$7</f>
        <v>80000</v>
      </c>
      <c r="E9" s="7">
        <v>180000</v>
      </c>
      <c r="F9" s="1">
        <f>B9*C9</f>
        <v>120000</v>
      </c>
      <c r="G9" s="1"/>
      <c r="H9" s="1"/>
      <c r="I9" s="1"/>
      <c r="J9" s="1"/>
      <c r="K9" s="1">
        <f>D9/B9</f>
        <v>200</v>
      </c>
      <c r="L9" s="1">
        <f>E9/B9</f>
        <v>450</v>
      </c>
    </row>
    <row r="10" spans="2:12" x14ac:dyDescent="0.2">
      <c r="B10" s="7">
        <v>600</v>
      </c>
      <c r="C10" s="7"/>
      <c r="D10" s="1"/>
      <c r="E10" s="7"/>
      <c r="F10" s="1"/>
      <c r="G10" s="1">
        <f t="shared" ref="G10" si="0">F11-F9</f>
        <v>120000</v>
      </c>
      <c r="H10" s="1">
        <f t="shared" ref="H10" si="1">G10/(B11-B9)</f>
        <v>300</v>
      </c>
      <c r="I10" s="1">
        <f t="shared" ref="I10" si="2">E11-E9</f>
        <v>60000</v>
      </c>
      <c r="J10" s="1">
        <f>I10/(B11-B9)</f>
        <v>150</v>
      </c>
      <c r="K10" s="1"/>
      <c r="L10" s="1"/>
    </row>
    <row r="11" spans="2:12" x14ac:dyDescent="0.2">
      <c r="B11" s="7">
        <v>800</v>
      </c>
      <c r="C11" s="7">
        <v>300</v>
      </c>
      <c r="D11" s="1">
        <f t="shared" ref="D11" si="3">E11-$E$7</f>
        <v>140000</v>
      </c>
      <c r="E11" s="7">
        <v>240000</v>
      </c>
      <c r="F11" s="1">
        <f t="shared" ref="F11" si="4">B11*C11</f>
        <v>240000</v>
      </c>
      <c r="G11" s="1"/>
      <c r="H11" s="1"/>
      <c r="I11" s="1"/>
      <c r="J11" s="1"/>
      <c r="K11" s="1">
        <f>D11/B11</f>
        <v>175</v>
      </c>
      <c r="L11" s="1">
        <f t="shared" ref="L11" si="5">E11/B11</f>
        <v>300</v>
      </c>
    </row>
    <row r="12" spans="2:12" x14ac:dyDescent="0.2">
      <c r="B12" s="7">
        <v>1000</v>
      </c>
      <c r="C12" s="7"/>
      <c r="D12" s="1"/>
      <c r="E12" s="7"/>
      <c r="F12" s="1"/>
      <c r="G12" s="1">
        <f t="shared" ref="G12" si="6">F13-F11</f>
        <v>120000</v>
      </c>
      <c r="H12" s="1">
        <f t="shared" ref="H12" si="7">G12/(B13-B11)</f>
        <v>300</v>
      </c>
      <c r="I12" s="1">
        <f t="shared" ref="I12" si="8">E13-E11</f>
        <v>60000</v>
      </c>
      <c r="J12" s="1">
        <f>I12/(B13-B11)</f>
        <v>150</v>
      </c>
      <c r="K12" s="1"/>
      <c r="L12" s="1"/>
    </row>
    <row r="13" spans="2:12" x14ac:dyDescent="0.2">
      <c r="B13" s="7">
        <v>1200</v>
      </c>
      <c r="C13" s="7">
        <v>300</v>
      </c>
      <c r="D13" s="1">
        <f t="shared" ref="D13" si="9">E13-$E$7</f>
        <v>200000</v>
      </c>
      <c r="E13" s="7">
        <v>300000</v>
      </c>
      <c r="F13" s="1">
        <f t="shared" ref="F13" si="10">B13*C13</f>
        <v>360000</v>
      </c>
      <c r="G13" s="1"/>
      <c r="H13" s="1"/>
      <c r="I13" s="1"/>
      <c r="J13" s="1"/>
      <c r="K13" s="1">
        <f>D13/B13</f>
        <v>166.66666666666666</v>
      </c>
      <c r="L13" s="1">
        <f t="shared" ref="L13" si="11">E13/B13</f>
        <v>250</v>
      </c>
    </row>
    <row r="14" spans="2:12" x14ac:dyDescent="0.2">
      <c r="B14" s="7">
        <v>1400</v>
      </c>
      <c r="C14" s="7"/>
      <c r="D14" s="1"/>
      <c r="E14" s="7"/>
      <c r="F14" s="1"/>
      <c r="G14" s="1">
        <f t="shared" ref="G14" si="12">F15-F13</f>
        <v>120000</v>
      </c>
      <c r="H14" s="1">
        <f t="shared" ref="H14" si="13">G14/(B15-B13)</f>
        <v>300</v>
      </c>
      <c r="I14" s="1">
        <f t="shared" ref="I14" si="14">E15-E13</f>
        <v>80000</v>
      </c>
      <c r="J14" s="1">
        <f>I14/(B15-B13)</f>
        <v>200</v>
      </c>
      <c r="K14" s="1"/>
      <c r="L14" s="1"/>
    </row>
    <row r="15" spans="2:12" x14ac:dyDescent="0.2">
      <c r="B15" s="7">
        <v>1600</v>
      </c>
      <c r="C15" s="7">
        <v>300</v>
      </c>
      <c r="D15" s="1">
        <f t="shared" ref="D15" si="15">E15-$E$7</f>
        <v>280000</v>
      </c>
      <c r="E15" s="7">
        <v>380000</v>
      </c>
      <c r="F15" s="1">
        <f t="shared" ref="F15" si="16">B15*C15</f>
        <v>480000</v>
      </c>
      <c r="G15" s="1"/>
      <c r="H15" s="1"/>
      <c r="I15" s="1"/>
      <c r="J15" s="1"/>
      <c r="K15" s="1">
        <f>D15/B15</f>
        <v>175</v>
      </c>
      <c r="L15" s="1">
        <f t="shared" ref="L15" si="17">E15/B15</f>
        <v>237.5</v>
      </c>
    </row>
    <row r="16" spans="2:12" x14ac:dyDescent="0.2">
      <c r="B16" s="7">
        <v>1800</v>
      </c>
      <c r="C16" s="7"/>
      <c r="D16" s="1"/>
      <c r="E16" s="7"/>
      <c r="F16" s="1"/>
      <c r="G16" s="1">
        <f t="shared" ref="G16" si="18">F17-F15</f>
        <v>120000</v>
      </c>
      <c r="H16" s="1">
        <f t="shared" ref="H16" si="19">G16/(B17-B15)</f>
        <v>300</v>
      </c>
      <c r="I16" s="1">
        <f t="shared" ref="I16" si="20">E17-E15</f>
        <v>120000</v>
      </c>
      <c r="J16" s="1">
        <f>I16/(B17-B15)</f>
        <v>300</v>
      </c>
      <c r="K16" s="1"/>
      <c r="L16" s="1"/>
    </row>
    <row r="17" spans="2:12" x14ac:dyDescent="0.2">
      <c r="B17" s="7">
        <v>2000</v>
      </c>
      <c r="C17" s="7">
        <v>300</v>
      </c>
      <c r="D17" s="1">
        <f t="shared" ref="D17" si="21">E17-$E$7</f>
        <v>400000</v>
      </c>
      <c r="E17" s="7">
        <v>500000</v>
      </c>
      <c r="F17" s="1">
        <f t="shared" ref="F17" si="22">B17*C17</f>
        <v>600000</v>
      </c>
      <c r="G17" s="1"/>
      <c r="H17" s="1"/>
      <c r="I17" s="1"/>
      <c r="J17" s="1"/>
      <c r="K17" s="1">
        <f>D17/B17</f>
        <v>200</v>
      </c>
      <c r="L17" s="1">
        <f t="shared" ref="L17" si="23">E17/B17</f>
        <v>250</v>
      </c>
    </row>
    <row r="18" spans="2:12" x14ac:dyDescent="0.2">
      <c r="B18" s="7">
        <v>2200</v>
      </c>
      <c r="C18" s="7"/>
      <c r="D18" s="1"/>
      <c r="E18" s="7"/>
      <c r="F18" s="1"/>
      <c r="G18" s="1">
        <f t="shared" ref="G18" si="24">F19-F17</f>
        <v>120000</v>
      </c>
      <c r="H18" s="1">
        <f t="shared" ref="H18" si="25">G18/(B19-B17)</f>
        <v>300</v>
      </c>
      <c r="I18" s="1">
        <f t="shared" ref="I18" si="26">E19-E17</f>
        <v>160000</v>
      </c>
      <c r="J18" s="1">
        <f>I18/(B19-B17)</f>
        <v>400</v>
      </c>
      <c r="K18" s="1"/>
      <c r="L18" s="1"/>
    </row>
    <row r="19" spans="2:12" x14ac:dyDescent="0.2">
      <c r="B19" s="7">
        <v>2400</v>
      </c>
      <c r="C19" s="7">
        <v>300</v>
      </c>
      <c r="D19" s="1">
        <f t="shared" ref="D19" si="27">E19-$E$7</f>
        <v>560000</v>
      </c>
      <c r="E19" s="7">
        <v>660000</v>
      </c>
      <c r="F19" s="1">
        <f t="shared" ref="F19" si="28">B19*C19</f>
        <v>720000</v>
      </c>
      <c r="G19" s="1"/>
      <c r="H19" s="1"/>
      <c r="I19" s="1"/>
      <c r="J19" s="1"/>
      <c r="K19" s="1">
        <f>D19/B19</f>
        <v>233.33333333333334</v>
      </c>
      <c r="L19" s="1">
        <f t="shared" ref="L19" si="29">E19/B19</f>
        <v>275</v>
      </c>
    </row>
    <row r="20" spans="2:12" x14ac:dyDescent="0.2">
      <c r="B20" s="7">
        <v>2600</v>
      </c>
      <c r="C20" s="7"/>
      <c r="D20" s="1"/>
      <c r="E20" s="7"/>
      <c r="F20" s="1"/>
      <c r="G20" s="1">
        <f t="shared" ref="G20" si="30">F21-F19</f>
        <v>120000</v>
      </c>
      <c r="H20" s="1">
        <f t="shared" ref="H20" si="31">G20/(B21-B19)</f>
        <v>300</v>
      </c>
      <c r="I20" s="1">
        <f t="shared" ref="I20" si="32">E21-E19</f>
        <v>250000</v>
      </c>
      <c r="J20" s="1">
        <f>I20/(B21-B19)</f>
        <v>625</v>
      </c>
      <c r="K20" s="1"/>
      <c r="L20" s="1"/>
    </row>
    <row r="21" spans="2:12" x14ac:dyDescent="0.2">
      <c r="B21" s="7">
        <v>2800</v>
      </c>
      <c r="C21" s="7">
        <v>300</v>
      </c>
      <c r="D21" s="1">
        <f t="shared" ref="D21" si="33">E21-$E$7</f>
        <v>810000</v>
      </c>
      <c r="E21" s="7">
        <v>910000</v>
      </c>
      <c r="F21" s="1">
        <f t="shared" ref="F21" si="34">B21*C21</f>
        <v>840000</v>
      </c>
      <c r="G21" s="1"/>
      <c r="H21" s="1"/>
      <c r="I21" s="1"/>
      <c r="J21" s="1"/>
      <c r="K21" s="1">
        <f>D21/B21</f>
        <v>289.28571428571428</v>
      </c>
      <c r="L21" s="1">
        <f t="shared" ref="L21" si="35">E21/B21</f>
        <v>325</v>
      </c>
    </row>
  </sheetData>
  <pageMargins left="0.78740157499999996" right="0.78740157499999996" top="0.984251969" bottom="0.984251969" header="0.5" footer="0.5"/>
  <pageSetup scale="95" orientation="landscape" verticalDpi="300"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8EB5D-393A-44D5-BDDD-DF426B981654}">
  <sheetPr>
    <pageSetUpPr fitToPage="1"/>
  </sheetPr>
  <dimension ref="B14:O36"/>
  <sheetViews>
    <sheetView topLeftCell="A13" zoomScale="80" zoomScaleNormal="80" workbookViewId="0">
      <selection activeCell="I41" sqref="I41"/>
    </sheetView>
  </sheetViews>
  <sheetFormatPr baseColWidth="10" defaultRowHeight="12.75" x14ac:dyDescent="0.2"/>
  <cols>
    <col min="1" max="1" width="3.7109375" customWidth="1"/>
    <col min="4" max="6" width="11.42578125" customWidth="1"/>
    <col min="13" max="13" width="2" customWidth="1"/>
  </cols>
  <sheetData>
    <row r="14" spans="2:2" x14ac:dyDescent="0.2">
      <c r="B14" s="5"/>
    </row>
    <row r="15" spans="2:2" x14ac:dyDescent="0.2">
      <c r="B15" s="5"/>
    </row>
    <row r="16" spans="2:2" x14ac:dyDescent="0.2">
      <c r="B16" s="5"/>
    </row>
    <row r="17" spans="2:15" x14ac:dyDescent="0.2">
      <c r="B17" s="5"/>
    </row>
    <row r="18" spans="2:15" x14ac:dyDescent="0.2">
      <c r="N18" s="11" t="s">
        <v>43</v>
      </c>
      <c r="O18" s="11"/>
    </row>
    <row r="19" spans="2:15" s="2" customFormat="1" x14ac:dyDescent="0.2">
      <c r="B19" s="6" t="s">
        <v>10</v>
      </c>
      <c r="C19" s="6" t="s">
        <v>9</v>
      </c>
      <c r="D19" s="6" t="s">
        <v>4</v>
      </c>
      <c r="E19" s="4" t="s">
        <v>5</v>
      </c>
      <c r="F19" s="4" t="s">
        <v>8</v>
      </c>
      <c r="G19" s="4" t="s">
        <v>7</v>
      </c>
      <c r="H19" s="4" t="s">
        <v>6</v>
      </c>
      <c r="I19" s="4" t="s">
        <v>3</v>
      </c>
      <c r="J19" s="4" t="s">
        <v>2</v>
      </c>
      <c r="K19" s="4" t="s">
        <v>1</v>
      </c>
      <c r="L19" s="4" t="s">
        <v>0</v>
      </c>
      <c r="N19" s="9" t="s">
        <v>41</v>
      </c>
      <c r="O19" s="9" t="s">
        <v>42</v>
      </c>
    </row>
    <row r="20" spans="2:15" x14ac:dyDescent="0.2">
      <c r="B20" s="7">
        <v>0</v>
      </c>
      <c r="C20" s="7"/>
      <c r="D20" s="7">
        <v>20000</v>
      </c>
      <c r="E20" s="1">
        <v>0</v>
      </c>
      <c r="F20" s="1"/>
      <c r="G20" s="1"/>
      <c r="H20" s="1"/>
      <c r="I20" s="1"/>
      <c r="J20" s="1"/>
      <c r="K20" s="1"/>
      <c r="L20" s="1"/>
      <c r="N20" s="1">
        <v>0</v>
      </c>
      <c r="O20" s="1"/>
    </row>
    <row r="21" spans="2:15" x14ac:dyDescent="0.2">
      <c r="B21" s="7">
        <v>50</v>
      </c>
      <c r="C21" s="7"/>
      <c r="D21" s="7"/>
      <c r="E21" s="1"/>
      <c r="F21" s="1"/>
      <c r="G21" s="1">
        <f>F22-F20</f>
        <v>16000</v>
      </c>
      <c r="H21" s="1">
        <f>G21/(B22-B20)</f>
        <v>160</v>
      </c>
      <c r="I21" s="1">
        <f>D22-D20</f>
        <v>18000</v>
      </c>
      <c r="J21" s="1">
        <f>I21/(B22-B20)</f>
        <v>180</v>
      </c>
      <c r="K21" s="1"/>
      <c r="L21" s="1"/>
      <c r="N21" s="1"/>
      <c r="O21" s="1"/>
    </row>
    <row r="22" spans="2:15" x14ac:dyDescent="0.2">
      <c r="B22" s="7">
        <v>100</v>
      </c>
      <c r="C22" s="7">
        <v>160</v>
      </c>
      <c r="D22" s="7">
        <v>38000</v>
      </c>
      <c r="E22" s="1">
        <f>D22-$D$20</f>
        <v>18000</v>
      </c>
      <c r="F22" s="1">
        <f>B22*C22</f>
        <v>16000</v>
      </c>
      <c r="G22" s="1"/>
      <c r="H22" s="1"/>
      <c r="I22" s="1"/>
      <c r="J22" s="1"/>
      <c r="K22" s="1">
        <f>E22/B22</f>
        <v>180</v>
      </c>
      <c r="L22" s="1">
        <f>D22/B22</f>
        <v>380</v>
      </c>
      <c r="N22" s="1">
        <f>E22+8000</f>
        <v>26000</v>
      </c>
      <c r="O22" s="10">
        <f>N22/B22</f>
        <v>260</v>
      </c>
    </row>
    <row r="23" spans="2:15" x14ac:dyDescent="0.2">
      <c r="B23" s="7">
        <v>150</v>
      </c>
      <c r="C23" s="7"/>
      <c r="D23" s="7"/>
      <c r="E23" s="1"/>
      <c r="F23" s="1"/>
      <c r="G23" s="1">
        <f>F24-F22</f>
        <v>16000</v>
      </c>
      <c r="H23" s="1">
        <f>G23/(B24-B22)</f>
        <v>160</v>
      </c>
      <c r="I23" s="1">
        <f>D24-D22</f>
        <v>12000</v>
      </c>
      <c r="J23" s="1">
        <f>I23/(B24-B22)</f>
        <v>120</v>
      </c>
      <c r="K23" s="1"/>
      <c r="L23" s="1"/>
      <c r="N23" s="1"/>
      <c r="O23" s="10"/>
    </row>
    <row r="24" spans="2:15" x14ac:dyDescent="0.2">
      <c r="B24" s="7">
        <v>200</v>
      </c>
      <c r="C24" s="7">
        <v>160</v>
      </c>
      <c r="D24" s="7">
        <v>50000</v>
      </c>
      <c r="E24" s="1">
        <f>D24-$D$20</f>
        <v>30000</v>
      </c>
      <c r="F24" s="1">
        <f>B24*C24</f>
        <v>32000</v>
      </c>
      <c r="G24" s="1"/>
      <c r="H24" s="1"/>
      <c r="I24" s="1"/>
      <c r="J24" s="1"/>
      <c r="K24" s="1">
        <f>E24/B24</f>
        <v>150</v>
      </c>
      <c r="L24" s="1">
        <f>D24/B24</f>
        <v>250</v>
      </c>
      <c r="N24" s="1">
        <f t="shared" ref="N24" si="0">E24+8000</f>
        <v>38000</v>
      </c>
      <c r="O24" s="10">
        <f t="shared" ref="O24" si="1">N24/B24</f>
        <v>190</v>
      </c>
    </row>
    <row r="25" spans="2:15" x14ac:dyDescent="0.2">
      <c r="B25" s="7">
        <v>250</v>
      </c>
      <c r="C25" s="7"/>
      <c r="D25" s="7"/>
      <c r="E25" s="1"/>
      <c r="F25" s="1"/>
      <c r="G25" s="1">
        <f t="shared" ref="G25" si="2">F26-F24</f>
        <v>16000</v>
      </c>
      <c r="H25" s="1">
        <f>G25/(B26-B24)</f>
        <v>160</v>
      </c>
      <c r="I25" s="1">
        <f>D26-D24</f>
        <v>9000</v>
      </c>
      <c r="J25" s="1">
        <f>I25/(B26-B24)</f>
        <v>90</v>
      </c>
      <c r="K25" s="1"/>
      <c r="L25" s="1"/>
      <c r="N25" s="1"/>
      <c r="O25" s="10"/>
    </row>
    <row r="26" spans="2:15" x14ac:dyDescent="0.2">
      <c r="B26" s="7">
        <v>300</v>
      </c>
      <c r="C26" s="7">
        <v>160</v>
      </c>
      <c r="D26" s="7">
        <v>59000</v>
      </c>
      <c r="E26" s="1">
        <f>D26-$D$20</f>
        <v>39000</v>
      </c>
      <c r="F26" s="1">
        <f>B26*C26</f>
        <v>48000</v>
      </c>
      <c r="G26" s="1"/>
      <c r="H26" s="1"/>
      <c r="I26" s="1"/>
      <c r="J26" s="1"/>
      <c r="K26" s="1">
        <f>E26/B26</f>
        <v>130</v>
      </c>
      <c r="L26" s="1">
        <f>D26/B26</f>
        <v>196.66666666666666</v>
      </c>
      <c r="N26" s="1">
        <f t="shared" ref="N26" si="3">E26+8000</f>
        <v>47000</v>
      </c>
      <c r="O26" s="10">
        <f t="shared" ref="O26" si="4">N26/B26</f>
        <v>156.66666666666666</v>
      </c>
    </row>
    <row r="27" spans="2:15" x14ac:dyDescent="0.2">
      <c r="B27" s="7">
        <v>350</v>
      </c>
      <c r="C27" s="7"/>
      <c r="D27" s="7"/>
      <c r="E27" s="1"/>
      <c r="F27" s="1"/>
      <c r="G27" s="1">
        <f t="shared" ref="G27" si="5">F28-F26</f>
        <v>16000</v>
      </c>
      <c r="H27" s="1">
        <f>G27/(B28-B26)</f>
        <v>160</v>
      </c>
      <c r="I27" s="1">
        <f>D28-D26</f>
        <v>6000</v>
      </c>
      <c r="J27" s="1">
        <f>I27/(B28-B26)</f>
        <v>60</v>
      </c>
      <c r="K27" s="1"/>
      <c r="L27" s="1"/>
      <c r="N27" s="1"/>
      <c r="O27" s="10"/>
    </row>
    <row r="28" spans="2:15" x14ac:dyDescent="0.2">
      <c r="B28" s="7">
        <v>400</v>
      </c>
      <c r="C28" s="7">
        <v>160</v>
      </c>
      <c r="D28" s="7">
        <v>65000</v>
      </c>
      <c r="E28" s="1">
        <f>D28-$D$20</f>
        <v>45000</v>
      </c>
      <c r="F28" s="1">
        <f>B28*C28</f>
        <v>64000</v>
      </c>
      <c r="G28" s="1"/>
      <c r="H28" s="1"/>
      <c r="I28" s="1"/>
      <c r="J28" s="1"/>
      <c r="K28" s="1">
        <f>E28/B28</f>
        <v>112.5</v>
      </c>
      <c r="L28" s="1">
        <f>D28/B28</f>
        <v>162.5</v>
      </c>
      <c r="N28" s="1">
        <f t="shared" ref="N28" si="6">E28+8000</f>
        <v>53000</v>
      </c>
      <c r="O28" s="10">
        <f t="shared" ref="O28" si="7">N28/B28</f>
        <v>132.5</v>
      </c>
    </row>
    <row r="29" spans="2:15" x14ac:dyDescent="0.2">
      <c r="B29" s="7">
        <v>450</v>
      </c>
      <c r="C29" s="7"/>
      <c r="D29" s="7"/>
      <c r="E29" s="1"/>
      <c r="F29" s="1"/>
      <c r="G29" s="1">
        <f t="shared" ref="G29" si="8">F30-F28</f>
        <v>16000</v>
      </c>
      <c r="H29" s="1">
        <f>G29/(B30-B28)</f>
        <v>160</v>
      </c>
      <c r="I29" s="1">
        <f>D30-D28</f>
        <v>5000</v>
      </c>
      <c r="J29" s="1">
        <f>I29/(B30-B28)</f>
        <v>50</v>
      </c>
      <c r="K29" s="1"/>
      <c r="L29" s="1"/>
      <c r="N29" s="1"/>
      <c r="O29" s="10"/>
    </row>
    <row r="30" spans="2:15" x14ac:dyDescent="0.2">
      <c r="B30" s="7">
        <v>500</v>
      </c>
      <c r="C30" s="7">
        <v>160</v>
      </c>
      <c r="D30" s="7">
        <v>70000</v>
      </c>
      <c r="E30" s="1">
        <f>D30-$D$20</f>
        <v>50000</v>
      </c>
      <c r="F30" s="1">
        <f>B30*C30</f>
        <v>80000</v>
      </c>
      <c r="G30" s="1"/>
      <c r="H30" s="1"/>
      <c r="I30" s="1"/>
      <c r="J30" s="1"/>
      <c r="K30" s="1">
        <f>E30/B30</f>
        <v>100</v>
      </c>
      <c r="L30" s="1">
        <f>D30/B30</f>
        <v>140</v>
      </c>
      <c r="N30" s="1">
        <f t="shared" ref="N30" si="9">E30+8000</f>
        <v>58000</v>
      </c>
      <c r="O30" s="10">
        <f t="shared" ref="O30" si="10">N30/B30</f>
        <v>116</v>
      </c>
    </row>
    <row r="31" spans="2:15" x14ac:dyDescent="0.2">
      <c r="B31" s="7">
        <v>550</v>
      </c>
      <c r="C31" s="7"/>
      <c r="D31" s="7"/>
      <c r="E31" s="1"/>
      <c r="F31" s="1"/>
      <c r="G31" s="1">
        <f t="shared" ref="G31" si="11">F32-F30</f>
        <v>16000</v>
      </c>
      <c r="H31" s="1">
        <f>G31/(B32-B30)</f>
        <v>160</v>
      </c>
      <c r="I31" s="1">
        <f>D32-D30</f>
        <v>8000</v>
      </c>
      <c r="J31" s="1">
        <f>I31/(B32-B30)</f>
        <v>80</v>
      </c>
      <c r="K31" s="1"/>
      <c r="L31" s="1"/>
      <c r="N31" s="1"/>
      <c r="O31" s="10"/>
    </row>
    <row r="32" spans="2:15" x14ac:dyDescent="0.2">
      <c r="B32" s="7">
        <v>600</v>
      </c>
      <c r="C32" s="7">
        <v>160</v>
      </c>
      <c r="D32" s="7">
        <v>78000</v>
      </c>
      <c r="E32" s="1">
        <f>D32-$D$20</f>
        <v>58000</v>
      </c>
      <c r="F32" s="1">
        <f>B32*C32</f>
        <v>96000</v>
      </c>
      <c r="G32" s="1"/>
      <c r="H32" s="1"/>
      <c r="I32" s="1"/>
      <c r="J32" s="1"/>
      <c r="K32" s="1">
        <f>E32/B32</f>
        <v>96.666666666666671</v>
      </c>
      <c r="L32" s="1">
        <f>D32/B32</f>
        <v>130</v>
      </c>
      <c r="N32" s="1">
        <f t="shared" ref="N32" si="12">E32+8000</f>
        <v>66000</v>
      </c>
      <c r="O32" s="10">
        <f t="shared" ref="O32" si="13">N32/B32</f>
        <v>110</v>
      </c>
    </row>
    <row r="33" spans="2:15" x14ac:dyDescent="0.2">
      <c r="B33" s="7">
        <v>650</v>
      </c>
      <c r="C33" s="7"/>
      <c r="D33" s="7"/>
      <c r="E33" s="1"/>
      <c r="F33" s="1"/>
      <c r="G33" s="1">
        <f t="shared" ref="G33" si="14">F34-F32</f>
        <v>16000</v>
      </c>
      <c r="H33" s="1">
        <f>G33/(B34-B32)</f>
        <v>160</v>
      </c>
      <c r="I33" s="1">
        <f>D34-D32</f>
        <v>19000</v>
      </c>
      <c r="J33" s="1">
        <f>I33/(B34-B32)</f>
        <v>190</v>
      </c>
      <c r="K33" s="1"/>
      <c r="L33" s="1"/>
      <c r="N33" s="1"/>
      <c r="O33" s="10"/>
    </row>
    <row r="34" spans="2:15" x14ac:dyDescent="0.2">
      <c r="B34" s="7">
        <v>700</v>
      </c>
      <c r="C34" s="7">
        <v>160</v>
      </c>
      <c r="D34" s="7">
        <v>97000</v>
      </c>
      <c r="E34" s="1">
        <f>D34-$D$20</f>
        <v>77000</v>
      </c>
      <c r="F34" s="1">
        <f t="shared" ref="F34" si="15">B34*C34</f>
        <v>112000</v>
      </c>
      <c r="G34" s="1"/>
      <c r="H34" s="1"/>
      <c r="I34" s="1"/>
      <c r="J34" s="1"/>
      <c r="K34" s="1">
        <f>E34/B34</f>
        <v>110</v>
      </c>
      <c r="L34" s="1">
        <f>D34/B34</f>
        <v>138.57142857142858</v>
      </c>
      <c r="N34" s="1">
        <f t="shared" ref="N34" si="16">E34+8000</f>
        <v>85000</v>
      </c>
      <c r="O34" s="10">
        <f t="shared" ref="O34" si="17">N34/B34</f>
        <v>121.42857142857143</v>
      </c>
    </row>
    <row r="35" spans="2:15" x14ac:dyDescent="0.2">
      <c r="B35" s="7">
        <v>750</v>
      </c>
      <c r="C35" s="7"/>
      <c r="D35" s="7"/>
      <c r="E35" s="1"/>
      <c r="F35" s="1"/>
      <c r="G35" s="1">
        <f t="shared" ref="G35" si="18">F36-F34</f>
        <v>16000</v>
      </c>
      <c r="H35" s="1">
        <f>G35/(B36-B34)</f>
        <v>160</v>
      </c>
      <c r="I35" s="1">
        <f>D36-D34</f>
        <v>35000</v>
      </c>
      <c r="J35" s="1">
        <f>I35/(B36-B34)</f>
        <v>350</v>
      </c>
      <c r="K35" s="1"/>
      <c r="L35" s="1"/>
      <c r="N35" s="1"/>
      <c r="O35" s="10"/>
    </row>
    <row r="36" spans="2:15" x14ac:dyDescent="0.2">
      <c r="B36" s="7">
        <v>800</v>
      </c>
      <c r="C36" s="7">
        <v>160</v>
      </c>
      <c r="D36" s="7">
        <v>132000</v>
      </c>
      <c r="E36" s="1">
        <f>D36-$D$20</f>
        <v>112000</v>
      </c>
      <c r="F36" s="1">
        <f>B36*C36</f>
        <v>128000</v>
      </c>
      <c r="G36" s="1"/>
      <c r="H36" s="1"/>
      <c r="I36" s="1"/>
      <c r="J36" s="1"/>
      <c r="K36" s="1">
        <f>E36/B36</f>
        <v>140</v>
      </c>
      <c r="L36" s="1">
        <f>D36/B36</f>
        <v>165</v>
      </c>
      <c r="N36" s="1">
        <f t="shared" ref="N36" si="19">E36+8000</f>
        <v>120000</v>
      </c>
      <c r="O36" s="10">
        <f t="shared" ref="O36" si="20">N36/B36</f>
        <v>150</v>
      </c>
    </row>
  </sheetData>
  <mergeCells count="1">
    <mergeCell ref="N18:O18"/>
  </mergeCells>
  <pageMargins left="0.78740157499999996" right="0.78740157499999996" top="0.984251969" bottom="0.984251969" header="0.5" footer="0.5"/>
  <pageSetup scale="95" orientation="landscape" verticalDpi="300" r:id="rId1"/>
  <headerFooter alignWithMargins="0"/>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A9A2CB-0994-4BE5-ACCD-873D4DCD0B39}">
  <dimension ref="A1"/>
  <sheetViews>
    <sheetView workbookViewId="0">
      <selection activeCell="M16" sqref="M16"/>
    </sheetView>
  </sheetViews>
  <sheetFormatPr baseColWidth="10" defaultRowHeight="12.75" x14ac:dyDescent="0.2"/>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48BFF-C9CD-40C5-ACDC-D3E4E029AEAE}">
  <sheetPr>
    <pageSetUpPr fitToPage="1"/>
  </sheetPr>
  <dimension ref="A1:O51"/>
  <sheetViews>
    <sheetView workbookViewId="0">
      <selection activeCell="B52" sqref="B52"/>
    </sheetView>
  </sheetViews>
  <sheetFormatPr baseColWidth="10" defaultRowHeight="12.75" x14ac:dyDescent="0.2"/>
  <cols>
    <col min="1" max="1" width="3.7109375" customWidth="1"/>
    <col min="4" max="4" width="13.7109375" bestFit="1" customWidth="1"/>
    <col min="5" max="5" width="12.7109375" customWidth="1"/>
    <col min="11" max="11" width="2.28515625" customWidth="1"/>
  </cols>
  <sheetData>
    <row r="1" spans="1:15" x14ac:dyDescent="0.2">
      <c r="B1" s="5"/>
    </row>
    <row r="2" spans="1:15" x14ac:dyDescent="0.2">
      <c r="L2" s="12" t="s">
        <v>18</v>
      </c>
      <c r="M2" s="12"/>
      <c r="N2" s="12"/>
      <c r="O2" s="12"/>
    </row>
    <row r="3" spans="1:15" s="2" customFormat="1" ht="15.75" x14ac:dyDescent="0.3">
      <c r="A3" s="2" t="s">
        <v>11</v>
      </c>
      <c r="B3" s="6" t="s">
        <v>10</v>
      </c>
      <c r="C3" s="6" t="s">
        <v>13</v>
      </c>
      <c r="D3" s="6" t="s">
        <v>1</v>
      </c>
      <c r="E3" s="4" t="s">
        <v>8</v>
      </c>
      <c r="F3" s="4" t="s">
        <v>7</v>
      </c>
      <c r="G3" s="4" t="s">
        <v>6</v>
      </c>
      <c r="H3" s="4" t="s">
        <v>5</v>
      </c>
      <c r="I3" s="4" t="s">
        <v>3</v>
      </c>
      <c r="J3" s="4" t="s">
        <v>2</v>
      </c>
      <c r="L3" s="6" t="s">
        <v>14</v>
      </c>
      <c r="M3" s="4" t="s">
        <v>15</v>
      </c>
      <c r="N3" s="4" t="s">
        <v>16</v>
      </c>
      <c r="O3" s="4" t="s">
        <v>17</v>
      </c>
    </row>
    <row r="4" spans="1:15" x14ac:dyDescent="0.2">
      <c r="B4" s="7">
        <v>0</v>
      </c>
      <c r="C4" s="7"/>
      <c r="D4" s="7"/>
      <c r="E4" s="1">
        <v>0</v>
      </c>
      <c r="F4" s="1"/>
      <c r="G4" s="1"/>
      <c r="H4" s="1"/>
      <c r="I4" s="1"/>
      <c r="J4" s="1"/>
      <c r="L4" s="7"/>
      <c r="M4" s="1">
        <v>0</v>
      </c>
      <c r="N4" s="1"/>
      <c r="O4" s="1"/>
    </row>
    <row r="5" spans="1:15" x14ac:dyDescent="0.2">
      <c r="B5" s="7">
        <v>50</v>
      </c>
      <c r="C5" s="7"/>
      <c r="D5" s="7"/>
      <c r="E5" s="1"/>
      <c r="F5" s="1">
        <f>E6-E4</f>
        <v>50000</v>
      </c>
      <c r="G5" s="1">
        <f>F5/(B6-B4)</f>
        <v>500</v>
      </c>
      <c r="H5" s="1"/>
      <c r="I5" s="1">
        <f>H6-H4</f>
        <v>25000</v>
      </c>
      <c r="J5" s="1">
        <f>I5/(B6-B4)</f>
        <v>250</v>
      </c>
      <c r="L5" s="7"/>
      <c r="M5" s="1"/>
      <c r="N5" s="1">
        <f>M6-M4</f>
        <v>30000</v>
      </c>
      <c r="O5" s="1">
        <f>N5/(B6-B4)</f>
        <v>300</v>
      </c>
    </row>
    <row r="6" spans="1:15" x14ac:dyDescent="0.2">
      <c r="B6" s="7">
        <v>100</v>
      </c>
      <c r="C6" s="7">
        <v>500</v>
      </c>
      <c r="D6" s="7">
        <v>250</v>
      </c>
      <c r="E6" s="1">
        <f>C6*B6</f>
        <v>50000</v>
      </c>
      <c r="F6" s="1"/>
      <c r="G6" s="1"/>
      <c r="H6" s="1">
        <f>D6*B6</f>
        <v>25000</v>
      </c>
      <c r="I6" s="1"/>
      <c r="J6" s="1"/>
      <c r="L6" s="7">
        <v>300</v>
      </c>
      <c r="M6" s="1">
        <f>L6*B6</f>
        <v>30000</v>
      </c>
      <c r="N6" s="1"/>
      <c r="O6" s="1"/>
    </row>
    <row r="7" spans="1:15" x14ac:dyDescent="0.2">
      <c r="B7" s="7">
        <v>150</v>
      </c>
      <c r="C7" s="7"/>
      <c r="D7" s="7"/>
      <c r="E7" s="1"/>
      <c r="F7" s="1">
        <f t="shared" ref="F7" si="0">E8-E6</f>
        <v>40000</v>
      </c>
      <c r="G7" s="1">
        <f t="shared" ref="G7" si="1">F7/(B8-B6)</f>
        <v>400</v>
      </c>
      <c r="H7" s="1"/>
      <c r="I7" s="1">
        <f>H8-H6</f>
        <v>15000</v>
      </c>
      <c r="J7" s="1">
        <f>I7/(B8-B6)</f>
        <v>150</v>
      </c>
      <c r="L7" s="7"/>
      <c r="M7" s="1"/>
      <c r="N7" s="1">
        <f t="shared" ref="N7" si="2">M8-M6</f>
        <v>30000</v>
      </c>
      <c r="O7" s="1">
        <f t="shared" ref="O7" si="3">N7/(B8-B6)</f>
        <v>300</v>
      </c>
    </row>
    <row r="8" spans="1:15" x14ac:dyDescent="0.2">
      <c r="B8" s="7">
        <v>200</v>
      </c>
      <c r="C8" s="7">
        <v>450</v>
      </c>
      <c r="D8" s="7">
        <v>200</v>
      </c>
      <c r="E8" s="1">
        <f t="shared" ref="E8" si="4">C8*B8</f>
        <v>90000</v>
      </c>
      <c r="F8" s="1"/>
      <c r="G8" s="1"/>
      <c r="H8" s="1">
        <f t="shared" ref="H8" si="5">D8*B8</f>
        <v>40000</v>
      </c>
      <c r="I8" s="1"/>
      <c r="J8" s="1"/>
      <c r="L8" s="7">
        <v>300</v>
      </c>
      <c r="M8" s="1">
        <f t="shared" ref="M8" si="6">L8*B8</f>
        <v>60000</v>
      </c>
      <c r="N8" s="1"/>
      <c r="O8" s="1"/>
    </row>
    <row r="9" spans="1:15" x14ac:dyDescent="0.2">
      <c r="B9" s="7">
        <v>250</v>
      </c>
      <c r="C9" s="7"/>
      <c r="D9" s="7"/>
      <c r="E9" s="1"/>
      <c r="F9" s="1">
        <f t="shared" ref="F9" si="7">E10-E8</f>
        <v>30000</v>
      </c>
      <c r="G9" s="1">
        <f t="shared" ref="G9" si="8">F9/(B10-B8)</f>
        <v>300</v>
      </c>
      <c r="H9" s="1"/>
      <c r="I9" s="1">
        <f>H10-H8</f>
        <v>10100</v>
      </c>
      <c r="J9" s="1">
        <f>I9/(B10-B8)</f>
        <v>101</v>
      </c>
      <c r="L9" s="7"/>
      <c r="M9" s="1"/>
      <c r="N9" s="1">
        <f t="shared" ref="N9" si="9">M10-M8</f>
        <v>30000</v>
      </c>
      <c r="O9" s="1">
        <f t="shared" ref="O9" si="10">N9/(B10-B8)</f>
        <v>300</v>
      </c>
    </row>
    <row r="10" spans="1:15" x14ac:dyDescent="0.2">
      <c r="B10" s="7">
        <v>300</v>
      </c>
      <c r="C10" s="7">
        <v>400</v>
      </c>
      <c r="D10" s="7">
        <v>167</v>
      </c>
      <c r="E10" s="1">
        <f t="shared" ref="E10" si="11">C10*B10</f>
        <v>120000</v>
      </c>
      <c r="F10" s="1"/>
      <c r="G10" s="1"/>
      <c r="H10" s="1">
        <f t="shared" ref="H10" si="12">D10*B10</f>
        <v>50100</v>
      </c>
      <c r="I10" s="1"/>
      <c r="J10" s="1"/>
      <c r="L10" s="7">
        <v>300</v>
      </c>
      <c r="M10" s="1">
        <f t="shared" ref="M10" si="13">L10*B10</f>
        <v>90000</v>
      </c>
      <c r="N10" s="1"/>
      <c r="O10" s="1"/>
    </row>
    <row r="11" spans="1:15" x14ac:dyDescent="0.2">
      <c r="B11" s="7">
        <v>350</v>
      </c>
      <c r="C11" s="7"/>
      <c r="D11" s="7"/>
      <c r="E11" s="1"/>
      <c r="F11" s="1">
        <f t="shared" ref="F11" si="14">E12-E10</f>
        <v>20000</v>
      </c>
      <c r="G11" s="1">
        <f t="shared" ref="G11" si="15">F11/(B12-B10)</f>
        <v>200</v>
      </c>
      <c r="H11" s="1"/>
      <c r="I11" s="1">
        <f>H12-H10</f>
        <v>15100</v>
      </c>
      <c r="J11" s="1">
        <f>I11/(B12-B10)</f>
        <v>151</v>
      </c>
      <c r="L11" s="7"/>
      <c r="M11" s="1"/>
      <c r="N11" s="1">
        <f t="shared" ref="N11" si="16">M12-M10</f>
        <v>30000</v>
      </c>
      <c r="O11" s="1">
        <f t="shared" ref="O11" si="17">N11/(B12-B10)</f>
        <v>300</v>
      </c>
    </row>
    <row r="12" spans="1:15" x14ac:dyDescent="0.2">
      <c r="B12" s="7">
        <v>400</v>
      </c>
      <c r="C12" s="7">
        <v>350</v>
      </c>
      <c r="D12" s="7">
        <v>163</v>
      </c>
      <c r="E12" s="1">
        <f t="shared" ref="E12" si="18">C12*B12</f>
        <v>140000</v>
      </c>
      <c r="F12" s="1"/>
      <c r="G12" s="1"/>
      <c r="H12" s="1">
        <f t="shared" ref="H12" si="19">D12*B12</f>
        <v>65200</v>
      </c>
      <c r="I12" s="1"/>
      <c r="J12" s="1"/>
      <c r="L12" s="7">
        <v>300</v>
      </c>
      <c r="M12" s="1">
        <f t="shared" ref="M12" si="20">L12*B12</f>
        <v>120000</v>
      </c>
      <c r="N12" s="1"/>
      <c r="O12" s="1"/>
    </row>
    <row r="13" spans="1:15" x14ac:dyDescent="0.2">
      <c r="B13" s="7">
        <v>450</v>
      </c>
      <c r="C13" s="7"/>
      <c r="D13" s="7"/>
      <c r="E13" s="1"/>
      <c r="F13" s="1">
        <f t="shared" ref="F13" si="21">E14-E12</f>
        <v>10000</v>
      </c>
      <c r="G13" s="1">
        <f t="shared" ref="G13" si="22">F13/(B14-B12)</f>
        <v>100</v>
      </c>
      <c r="H13" s="1"/>
      <c r="I13" s="1">
        <f>H14-H12</f>
        <v>29800</v>
      </c>
      <c r="J13" s="1">
        <f>I13/(B14-B12)</f>
        <v>298</v>
      </c>
      <c r="L13" s="7"/>
      <c r="M13" s="1"/>
      <c r="N13" s="1">
        <f t="shared" ref="N13" si="23">M14-M12</f>
        <v>30000</v>
      </c>
      <c r="O13" s="1">
        <f t="shared" ref="O13" si="24">N13/(B14-B12)</f>
        <v>300</v>
      </c>
    </row>
    <row r="14" spans="1:15" x14ac:dyDescent="0.2">
      <c r="B14" s="7">
        <v>500</v>
      </c>
      <c r="C14" s="7">
        <v>300</v>
      </c>
      <c r="D14" s="7">
        <v>190</v>
      </c>
      <c r="E14" s="1">
        <f t="shared" ref="E14" si="25">C14*B14</f>
        <v>150000</v>
      </c>
      <c r="F14" s="1"/>
      <c r="G14" s="1"/>
      <c r="H14" s="1">
        <f t="shared" ref="H14" si="26">D14*B14</f>
        <v>95000</v>
      </c>
      <c r="I14" s="1"/>
      <c r="J14" s="1"/>
      <c r="L14" s="7">
        <v>300</v>
      </c>
      <c r="M14" s="1">
        <f t="shared" ref="M14" si="27">L14*B14</f>
        <v>150000</v>
      </c>
      <c r="N14" s="1"/>
      <c r="O14" s="1"/>
    </row>
    <row r="15" spans="1:15" x14ac:dyDescent="0.2">
      <c r="B15" s="7">
        <v>550</v>
      </c>
      <c r="C15" s="7"/>
      <c r="D15" s="7"/>
      <c r="E15" s="1"/>
      <c r="F15" s="1">
        <f t="shared" ref="F15" si="28">E16-E14</f>
        <v>0</v>
      </c>
      <c r="G15" s="1">
        <f t="shared" ref="G15" si="29">F15/(B16-B14)</f>
        <v>0</v>
      </c>
      <c r="H15" s="1"/>
      <c r="I15" s="1">
        <f>H16-H14</f>
        <v>44800</v>
      </c>
      <c r="J15" s="1">
        <f>I15/(B16-B14)</f>
        <v>448</v>
      </c>
      <c r="L15" s="7"/>
      <c r="M15" s="1"/>
      <c r="N15" s="1">
        <f t="shared" ref="N15" si="30">M16-M14</f>
        <v>30000</v>
      </c>
      <c r="O15" s="1">
        <f t="shared" ref="O15" si="31">N15/(B16-B14)</f>
        <v>300</v>
      </c>
    </row>
    <row r="16" spans="1:15" x14ac:dyDescent="0.2">
      <c r="B16" s="7">
        <v>600</v>
      </c>
      <c r="C16" s="7">
        <v>250</v>
      </c>
      <c r="D16" s="7">
        <v>233</v>
      </c>
      <c r="E16" s="1">
        <f t="shared" ref="E16" si="32">C16*B16</f>
        <v>150000</v>
      </c>
      <c r="F16" s="1"/>
      <c r="G16" s="1"/>
      <c r="H16" s="1">
        <f t="shared" ref="H16" si="33">D16*B16</f>
        <v>139800</v>
      </c>
      <c r="I16" s="1"/>
      <c r="J16" s="1"/>
      <c r="L16" s="7">
        <v>300</v>
      </c>
      <c r="M16" s="1">
        <f t="shared" ref="M16" si="34">L16*B16</f>
        <v>180000</v>
      </c>
      <c r="N16" s="1"/>
      <c r="O16" s="1"/>
    </row>
    <row r="18" spans="12:12" ht="15.75" x14ac:dyDescent="0.3">
      <c r="L18" t="s">
        <v>21</v>
      </c>
    </row>
    <row r="19" spans="12:12" x14ac:dyDescent="0.2">
      <c r="L19" t="s">
        <v>19</v>
      </c>
    </row>
    <row r="20" spans="12:12" ht="15.75" x14ac:dyDescent="0.3">
      <c r="L20" t="s">
        <v>20</v>
      </c>
    </row>
    <row r="22" spans="12:12" x14ac:dyDescent="0.2">
      <c r="L22" t="s">
        <v>23</v>
      </c>
    </row>
    <row r="23" spans="12:12" x14ac:dyDescent="0.2">
      <c r="L23" t="s">
        <v>22</v>
      </c>
    </row>
    <row r="51" spans="2:2" x14ac:dyDescent="0.2">
      <c r="B51" t="s">
        <v>24</v>
      </c>
    </row>
  </sheetData>
  <mergeCells count="1">
    <mergeCell ref="L2:O2"/>
  </mergeCells>
  <pageMargins left="0.78740157499999996" right="0.78740157499999996" top="0.984251969" bottom="0.984251969" header="0.5" footer="0.5"/>
  <pageSetup scale="95" orientation="landscape" verticalDpi="300"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4B0FAC-4AD2-4DB1-9EED-86CC196B46CC}">
  <sheetPr>
    <pageSetUpPr fitToPage="1"/>
  </sheetPr>
  <dimension ref="A1:Q65"/>
  <sheetViews>
    <sheetView workbookViewId="0">
      <selection activeCell="L124" sqref="L124"/>
    </sheetView>
  </sheetViews>
  <sheetFormatPr baseColWidth="10" defaultRowHeight="12.75" x14ac:dyDescent="0.2"/>
  <cols>
    <col min="1" max="1" width="3.7109375" customWidth="1"/>
    <col min="4" max="4" width="13.7109375" bestFit="1" customWidth="1"/>
    <col min="5" max="5" width="12.7109375" customWidth="1"/>
    <col min="13" max="13" width="2.28515625" customWidth="1"/>
  </cols>
  <sheetData>
    <row r="1" spans="1:17" x14ac:dyDescent="0.2">
      <c r="B1" s="5"/>
    </row>
    <row r="2" spans="1:17" x14ac:dyDescent="0.2">
      <c r="B2" s="5"/>
    </row>
    <row r="3" spans="1:17" x14ac:dyDescent="0.2">
      <c r="B3" s="5"/>
    </row>
    <row r="4" spans="1:17" x14ac:dyDescent="0.2">
      <c r="B4" s="5"/>
    </row>
    <row r="5" spans="1:17" x14ac:dyDescent="0.2">
      <c r="B5" s="5"/>
    </row>
    <row r="6" spans="1:17" x14ac:dyDescent="0.2">
      <c r="B6" s="5"/>
    </row>
    <row r="7" spans="1:17" x14ac:dyDescent="0.2">
      <c r="B7" s="5"/>
    </row>
    <row r="8" spans="1:17" x14ac:dyDescent="0.2">
      <c r="B8" s="5"/>
    </row>
    <row r="9" spans="1:17" x14ac:dyDescent="0.2">
      <c r="B9" s="5"/>
    </row>
    <row r="10" spans="1:17" x14ac:dyDescent="0.2">
      <c r="B10" s="5"/>
    </row>
    <row r="11" spans="1:17" x14ac:dyDescent="0.2">
      <c r="B11" s="5"/>
    </row>
    <row r="12" spans="1:17" x14ac:dyDescent="0.2">
      <c r="N12" s="12" t="s">
        <v>18</v>
      </c>
      <c r="O12" s="12"/>
      <c r="P12" s="12"/>
      <c r="Q12" s="12"/>
    </row>
    <row r="13" spans="1:17" s="2" customFormat="1" ht="15.75" x14ac:dyDescent="0.3">
      <c r="A13" s="2" t="s">
        <v>11</v>
      </c>
      <c r="B13" s="6" t="s">
        <v>10</v>
      </c>
      <c r="C13" s="6" t="s">
        <v>13</v>
      </c>
      <c r="D13" s="6" t="s">
        <v>4</v>
      </c>
      <c r="E13" s="4" t="s">
        <v>8</v>
      </c>
      <c r="F13" s="4" t="s">
        <v>7</v>
      </c>
      <c r="G13" s="4" t="s">
        <v>6</v>
      </c>
      <c r="H13" s="4" t="s">
        <v>5</v>
      </c>
      <c r="I13" s="4" t="s">
        <v>3</v>
      </c>
      <c r="J13" s="4" t="s">
        <v>2</v>
      </c>
      <c r="K13" s="4" t="s">
        <v>0</v>
      </c>
      <c r="L13" s="4" t="s">
        <v>1</v>
      </c>
      <c r="N13" s="6" t="s">
        <v>14</v>
      </c>
      <c r="O13" s="4" t="s">
        <v>15</v>
      </c>
      <c r="P13" s="4" t="s">
        <v>16</v>
      </c>
      <c r="Q13" s="4" t="s">
        <v>17</v>
      </c>
    </row>
    <row r="14" spans="1:17" x14ac:dyDescent="0.2">
      <c r="B14" s="7">
        <v>0</v>
      </c>
      <c r="C14" s="7"/>
      <c r="D14" s="7">
        <v>116000</v>
      </c>
      <c r="E14" s="1">
        <v>0</v>
      </c>
      <c r="F14" s="1"/>
      <c r="G14" s="1"/>
      <c r="H14" s="1"/>
      <c r="I14" s="1"/>
      <c r="J14" s="1"/>
      <c r="K14" s="1"/>
      <c r="L14" s="1"/>
      <c r="N14" s="7"/>
      <c r="O14" s="1">
        <v>0</v>
      </c>
      <c r="P14" s="1"/>
      <c r="Q14" s="1"/>
    </row>
    <row r="15" spans="1:17" x14ac:dyDescent="0.2">
      <c r="B15" s="7">
        <v>1000</v>
      </c>
      <c r="C15" s="7"/>
      <c r="D15" s="7"/>
      <c r="E15" s="1"/>
      <c r="F15" s="1">
        <f>E16-E14</f>
        <v>120000</v>
      </c>
      <c r="G15" s="1">
        <f>F15/(B16-B14)</f>
        <v>60</v>
      </c>
      <c r="H15" s="1"/>
      <c r="I15" s="1">
        <f>H16-H14</f>
        <v>44000</v>
      </c>
      <c r="J15" s="1">
        <f>I15/(B16-B14)</f>
        <v>22</v>
      </c>
      <c r="K15" s="1"/>
      <c r="L15" s="1"/>
      <c r="N15" s="7"/>
      <c r="O15" s="1"/>
      <c r="P15" s="1">
        <f>O16-O14</f>
        <v>50000</v>
      </c>
      <c r="Q15" s="1">
        <f>P15/(B16-B14)</f>
        <v>25</v>
      </c>
    </row>
    <row r="16" spans="1:17" x14ac:dyDescent="0.2">
      <c r="B16" s="7">
        <v>2000</v>
      </c>
      <c r="C16" s="7">
        <v>60</v>
      </c>
      <c r="D16" s="7">
        <v>160000</v>
      </c>
      <c r="E16" s="1">
        <f>C16*B16</f>
        <v>120000</v>
      </c>
      <c r="F16" s="1"/>
      <c r="G16" s="1"/>
      <c r="H16" s="1">
        <f>D16-$D$14</f>
        <v>44000</v>
      </c>
      <c r="I16" s="1"/>
      <c r="J16" s="1"/>
      <c r="K16" s="1">
        <f>D16/B16</f>
        <v>80</v>
      </c>
      <c r="L16" s="1">
        <f>H16/B16</f>
        <v>22</v>
      </c>
      <c r="N16" s="7">
        <v>25</v>
      </c>
      <c r="O16" s="1">
        <f>N16*B16</f>
        <v>50000</v>
      </c>
      <c r="P16" s="1"/>
      <c r="Q16" s="1"/>
    </row>
    <row r="17" spans="2:17" x14ac:dyDescent="0.2">
      <c r="B17" s="7">
        <v>3000</v>
      </c>
      <c r="C17" s="7"/>
      <c r="D17" s="7"/>
      <c r="E17" s="1"/>
      <c r="F17" s="1">
        <f t="shared" ref="F17" si="0">E18-E16</f>
        <v>100000</v>
      </c>
      <c r="G17" s="1">
        <f t="shared" ref="G17" si="1">F17/(B18-B16)</f>
        <v>50</v>
      </c>
      <c r="H17" s="1"/>
      <c r="I17" s="1">
        <f>H18-H16</f>
        <v>36000</v>
      </c>
      <c r="J17" s="1">
        <f>I17/(B18-B16)</f>
        <v>18</v>
      </c>
      <c r="K17" s="1"/>
      <c r="L17" s="1"/>
      <c r="N17" s="7"/>
      <c r="O17" s="1"/>
      <c r="P17" s="1">
        <f t="shared" ref="P17" si="2">O18-O16</f>
        <v>50000</v>
      </c>
      <c r="Q17" s="1">
        <f>P17/(B18-B16)</f>
        <v>25</v>
      </c>
    </row>
    <row r="18" spans="2:17" x14ac:dyDescent="0.2">
      <c r="B18" s="7">
        <v>4000</v>
      </c>
      <c r="C18" s="7">
        <v>55</v>
      </c>
      <c r="D18" s="7">
        <v>196000</v>
      </c>
      <c r="E18" s="1">
        <f t="shared" ref="E18" si="3">C18*B18</f>
        <v>220000</v>
      </c>
      <c r="F18" s="1"/>
      <c r="G18" s="1"/>
      <c r="H18" s="1">
        <f t="shared" ref="H18" si="4">D18-$D$14</f>
        <v>80000</v>
      </c>
      <c r="I18" s="1"/>
      <c r="J18" s="1"/>
      <c r="K18" s="1">
        <f t="shared" ref="K18" si="5">D18/B18</f>
        <v>49</v>
      </c>
      <c r="L18" s="1">
        <f t="shared" ref="L18" si="6">H18/B18</f>
        <v>20</v>
      </c>
      <c r="N18" s="7">
        <v>25</v>
      </c>
      <c r="O18" s="1">
        <f>N18*B18</f>
        <v>100000</v>
      </c>
      <c r="P18" s="1"/>
      <c r="Q18" s="1"/>
    </row>
    <row r="19" spans="2:17" x14ac:dyDescent="0.2">
      <c r="B19" s="7">
        <v>5000</v>
      </c>
      <c r="C19" s="7"/>
      <c r="D19" s="7"/>
      <c r="E19" s="1"/>
      <c r="F19" s="1">
        <f t="shared" ref="F19" si="7">E20-E18</f>
        <v>80000</v>
      </c>
      <c r="G19" s="1">
        <f t="shared" ref="G19" si="8">F19/(B20-B18)</f>
        <v>40</v>
      </c>
      <c r="H19" s="1"/>
      <c r="I19" s="1">
        <f>H20-H18</f>
        <v>32000</v>
      </c>
      <c r="J19" s="1">
        <f>I19/(B20-B18)</f>
        <v>16</v>
      </c>
      <c r="K19" s="1"/>
      <c r="L19" s="1"/>
      <c r="N19" s="7"/>
      <c r="O19" s="1"/>
      <c r="P19" s="1">
        <f t="shared" ref="P19" si="9">O20-O18</f>
        <v>50000</v>
      </c>
      <c r="Q19" s="1">
        <f>P19/(B20-B18)</f>
        <v>25</v>
      </c>
    </row>
    <row r="20" spans="2:17" x14ac:dyDescent="0.2">
      <c r="B20" s="7">
        <v>6000</v>
      </c>
      <c r="C20" s="7">
        <v>50</v>
      </c>
      <c r="D20" s="7">
        <v>228000</v>
      </c>
      <c r="E20" s="1">
        <f t="shared" ref="E20" si="10">C20*B20</f>
        <v>300000</v>
      </c>
      <c r="F20" s="1"/>
      <c r="G20" s="1"/>
      <c r="H20" s="1">
        <f t="shared" ref="H20" si="11">D20-$D$14</f>
        <v>112000</v>
      </c>
      <c r="I20" s="1"/>
      <c r="J20" s="1"/>
      <c r="K20" s="1">
        <f t="shared" ref="K20" si="12">D20/B20</f>
        <v>38</v>
      </c>
      <c r="L20" s="1">
        <f t="shared" ref="L20" si="13">H20/B20</f>
        <v>18.666666666666668</v>
      </c>
      <c r="N20" s="7">
        <v>25</v>
      </c>
      <c r="O20" s="1">
        <f>N20*B20</f>
        <v>150000</v>
      </c>
      <c r="P20" s="1"/>
      <c r="Q20" s="1"/>
    </row>
    <row r="21" spans="2:17" x14ac:dyDescent="0.2">
      <c r="B21" s="7">
        <v>7000</v>
      </c>
      <c r="C21" s="7"/>
      <c r="D21" s="7"/>
      <c r="E21" s="1"/>
      <c r="F21" s="1">
        <f t="shared" ref="F21" si="14">E22-E20</f>
        <v>60000</v>
      </c>
      <c r="G21" s="1">
        <f t="shared" ref="G21" si="15">F21/(B22-B20)</f>
        <v>30</v>
      </c>
      <c r="H21" s="1"/>
      <c r="I21" s="1">
        <f>H22-H20</f>
        <v>30000</v>
      </c>
      <c r="J21" s="1">
        <f>I21/(B22-B20)</f>
        <v>15</v>
      </c>
      <c r="K21" s="1"/>
      <c r="L21" s="1"/>
      <c r="N21" s="7"/>
      <c r="O21" s="1"/>
      <c r="P21" s="1">
        <f t="shared" ref="P21" si="16">O22-O20</f>
        <v>50000</v>
      </c>
      <c r="Q21" s="1">
        <f>P21/(B22-B20)</f>
        <v>25</v>
      </c>
    </row>
    <row r="22" spans="2:17" x14ac:dyDescent="0.2">
      <c r="B22" s="7">
        <v>8000</v>
      </c>
      <c r="C22" s="7">
        <v>45</v>
      </c>
      <c r="D22" s="7">
        <v>258000</v>
      </c>
      <c r="E22" s="1">
        <f t="shared" ref="E22" si="17">C22*B22</f>
        <v>360000</v>
      </c>
      <c r="F22" s="1"/>
      <c r="G22" s="1"/>
      <c r="H22" s="1">
        <f t="shared" ref="H22" si="18">D22-$D$14</f>
        <v>142000</v>
      </c>
      <c r="I22" s="1"/>
      <c r="J22" s="1"/>
      <c r="K22" s="1">
        <f t="shared" ref="K22" si="19">D22/B22</f>
        <v>32.25</v>
      </c>
      <c r="L22" s="1">
        <f t="shared" ref="L22" si="20">H22/B22</f>
        <v>17.75</v>
      </c>
      <c r="N22" s="7">
        <v>25</v>
      </c>
      <c r="O22" s="1">
        <f>N22*B22</f>
        <v>200000</v>
      </c>
      <c r="P22" s="1"/>
      <c r="Q22" s="1"/>
    </row>
    <row r="23" spans="2:17" x14ac:dyDescent="0.2">
      <c r="B23" s="7">
        <v>9000</v>
      </c>
      <c r="C23" s="7"/>
      <c r="D23" s="7"/>
      <c r="E23" s="1"/>
      <c r="F23" s="1">
        <f t="shared" ref="F23" si="21">E24-E22</f>
        <v>40000</v>
      </c>
      <c r="G23" s="1">
        <f t="shared" ref="G23" si="22">F23/(B24-B22)</f>
        <v>20</v>
      </c>
      <c r="H23" s="1"/>
      <c r="I23" s="1">
        <f>H24-H22</f>
        <v>32000</v>
      </c>
      <c r="J23" s="1">
        <f>I23/(B24-B22)</f>
        <v>16</v>
      </c>
      <c r="K23" s="1"/>
      <c r="L23" s="1"/>
      <c r="N23" s="7"/>
      <c r="O23" s="1"/>
      <c r="P23" s="1">
        <f t="shared" ref="P23" si="23">O24-O22</f>
        <v>50000</v>
      </c>
      <c r="Q23" s="1">
        <f>P23/(B24-B22)</f>
        <v>25</v>
      </c>
    </row>
    <row r="24" spans="2:17" x14ac:dyDescent="0.2">
      <c r="B24" s="7">
        <v>10000</v>
      </c>
      <c r="C24" s="7">
        <v>40</v>
      </c>
      <c r="D24" s="7">
        <v>290000</v>
      </c>
      <c r="E24" s="1">
        <f t="shared" ref="E24" si="24">C24*B24</f>
        <v>400000</v>
      </c>
      <c r="F24" s="1"/>
      <c r="G24" s="1"/>
      <c r="H24" s="1">
        <f t="shared" ref="H24" si="25">D24-$D$14</f>
        <v>174000</v>
      </c>
      <c r="I24" s="1"/>
      <c r="J24" s="1"/>
      <c r="K24" s="1">
        <f t="shared" ref="K24" si="26">D24/B24</f>
        <v>29</v>
      </c>
      <c r="L24" s="1">
        <f t="shared" ref="L24" si="27">H24/B24</f>
        <v>17.399999999999999</v>
      </c>
      <c r="N24" s="7">
        <v>25</v>
      </c>
      <c r="O24" s="1">
        <f>N24*B24</f>
        <v>250000</v>
      </c>
      <c r="P24" s="1"/>
      <c r="Q24" s="1"/>
    </row>
    <row r="25" spans="2:17" x14ac:dyDescent="0.2">
      <c r="B25" s="7">
        <v>11000</v>
      </c>
      <c r="C25" s="7"/>
      <c r="D25" s="7"/>
      <c r="E25" s="1"/>
      <c r="F25" s="1">
        <f t="shared" ref="F25" si="28">E26-E24</f>
        <v>20000</v>
      </c>
      <c r="G25" s="1">
        <f t="shared" ref="G25" si="29">F25/(B26-B24)</f>
        <v>10</v>
      </c>
      <c r="H25" s="1"/>
      <c r="I25" s="1">
        <f>H26-H24</f>
        <v>40000</v>
      </c>
      <c r="J25" s="1">
        <f>I25/(B26-B24)</f>
        <v>20</v>
      </c>
      <c r="K25" s="1"/>
      <c r="L25" s="1"/>
      <c r="N25" s="7"/>
      <c r="O25" s="1"/>
      <c r="P25" s="1">
        <f t="shared" ref="P25" si="30">O26-O24</f>
        <v>50000</v>
      </c>
      <c r="Q25" s="1">
        <f>P25/(B26-B24)</f>
        <v>25</v>
      </c>
    </row>
    <row r="26" spans="2:17" x14ac:dyDescent="0.2">
      <c r="B26" s="7">
        <v>12000</v>
      </c>
      <c r="C26" s="7">
        <v>35</v>
      </c>
      <c r="D26" s="7">
        <v>330000</v>
      </c>
      <c r="E26" s="1">
        <f t="shared" ref="E26" si="31">C26*B26</f>
        <v>420000</v>
      </c>
      <c r="F26" s="1"/>
      <c r="G26" s="1"/>
      <c r="H26" s="1">
        <f t="shared" ref="H26" si="32">D26-$D$14</f>
        <v>214000</v>
      </c>
      <c r="I26" s="1"/>
      <c r="J26" s="1"/>
      <c r="K26" s="1">
        <f t="shared" ref="K26" si="33">D26/B26</f>
        <v>27.5</v>
      </c>
      <c r="L26" s="1">
        <f t="shared" ref="L26" si="34">H26/B26</f>
        <v>17.833333333333332</v>
      </c>
      <c r="N26" s="7">
        <v>25</v>
      </c>
      <c r="O26" s="1">
        <f>N26*B26</f>
        <v>300000</v>
      </c>
      <c r="P26" s="1"/>
      <c r="Q26" s="1"/>
    </row>
    <row r="27" spans="2:17" x14ac:dyDescent="0.2">
      <c r="B27" s="7">
        <v>13000</v>
      </c>
      <c r="C27" s="7"/>
      <c r="D27" s="7"/>
      <c r="E27" s="1"/>
      <c r="F27" s="1">
        <f t="shared" ref="F27" si="35">E28-E26</f>
        <v>0</v>
      </c>
      <c r="G27" s="1">
        <f t="shared" ref="G27" si="36">F27/(B28-B26)</f>
        <v>0</v>
      </c>
      <c r="H27" s="1"/>
      <c r="I27" s="1">
        <f t="shared" ref="I27" si="37">H28-H26</f>
        <v>62000</v>
      </c>
      <c r="J27" s="1">
        <f t="shared" ref="J27" si="38">I27/(B28-B26)</f>
        <v>31</v>
      </c>
      <c r="K27" s="1"/>
      <c r="L27" s="1"/>
      <c r="N27" s="7"/>
      <c r="O27" s="1"/>
      <c r="P27" s="1">
        <f t="shared" ref="P27" si="39">O28-O26</f>
        <v>50000</v>
      </c>
      <c r="Q27" s="1">
        <f t="shared" ref="Q27" si="40">P27/(B28-B26)</f>
        <v>25</v>
      </c>
    </row>
    <row r="28" spans="2:17" x14ac:dyDescent="0.2">
      <c r="B28" s="7">
        <v>14000</v>
      </c>
      <c r="C28" s="7">
        <v>30</v>
      </c>
      <c r="D28" s="7">
        <v>392000</v>
      </c>
      <c r="E28" s="1">
        <f t="shared" ref="E28" si="41">C28*B28</f>
        <v>420000</v>
      </c>
      <c r="F28" s="1"/>
      <c r="G28" s="1"/>
      <c r="H28" s="1">
        <f t="shared" ref="H28" si="42">D28-$D$14</f>
        <v>276000</v>
      </c>
      <c r="I28" s="1"/>
      <c r="J28" s="1"/>
      <c r="K28" s="1">
        <f t="shared" ref="K28" si="43">D28/B28</f>
        <v>28</v>
      </c>
      <c r="L28" s="1">
        <f t="shared" ref="L28" si="44">H28/B28</f>
        <v>19.714285714285715</v>
      </c>
      <c r="N28" s="7">
        <v>25</v>
      </c>
      <c r="O28" s="1">
        <f t="shared" ref="O28" si="45">N28*B28</f>
        <v>350000</v>
      </c>
      <c r="P28" s="1"/>
      <c r="Q28" s="1"/>
    </row>
    <row r="29" spans="2:17" x14ac:dyDescent="0.2">
      <c r="B29" s="7">
        <v>15000</v>
      </c>
      <c r="C29" s="7"/>
      <c r="D29" s="7"/>
      <c r="E29" s="1"/>
      <c r="F29" s="1">
        <f t="shared" ref="F29" si="46">E30-E28</f>
        <v>-20000</v>
      </c>
      <c r="G29" s="1">
        <f t="shared" ref="G29" si="47">F29/(B30-B28)</f>
        <v>-10</v>
      </c>
      <c r="H29" s="1"/>
      <c r="I29" s="1">
        <f t="shared" ref="I29" si="48">H30-H28</f>
        <v>136000</v>
      </c>
      <c r="J29" s="1">
        <f t="shared" ref="J29" si="49">I29/(B30-B28)</f>
        <v>68</v>
      </c>
      <c r="K29" s="1"/>
      <c r="L29" s="1"/>
      <c r="N29" s="7"/>
      <c r="O29" s="1"/>
      <c r="P29" s="1">
        <f t="shared" ref="P29" si="50">O30-O28</f>
        <v>50000</v>
      </c>
      <c r="Q29" s="1">
        <f t="shared" ref="Q29" si="51">P29/(B30-B28)</f>
        <v>25</v>
      </c>
    </row>
    <row r="30" spans="2:17" x14ac:dyDescent="0.2">
      <c r="B30" s="7">
        <v>16000</v>
      </c>
      <c r="C30" s="7">
        <v>25</v>
      </c>
      <c r="D30" s="7">
        <v>528000</v>
      </c>
      <c r="E30" s="1">
        <f t="shared" ref="E30" si="52">C30*B30</f>
        <v>400000</v>
      </c>
      <c r="F30" s="1"/>
      <c r="G30" s="1"/>
      <c r="H30" s="1">
        <f t="shared" ref="H30" si="53">D30-$D$14</f>
        <v>412000</v>
      </c>
      <c r="I30" s="1"/>
      <c r="J30" s="1"/>
      <c r="K30" s="1">
        <f t="shared" ref="K30" si="54">D30/B30</f>
        <v>33</v>
      </c>
      <c r="L30" s="1">
        <f t="shared" ref="L30" si="55">H30/B30</f>
        <v>25.75</v>
      </c>
      <c r="N30" s="7">
        <v>25</v>
      </c>
      <c r="O30" s="1">
        <f t="shared" ref="O30" si="56">N30*B30</f>
        <v>400000</v>
      </c>
      <c r="P30" s="1"/>
      <c r="Q30" s="1"/>
    </row>
    <row r="32" spans="2:17" ht="15.75" x14ac:dyDescent="0.3">
      <c r="N32" t="s">
        <v>21</v>
      </c>
    </row>
    <row r="33" spans="14:14" x14ac:dyDescent="0.2">
      <c r="N33" t="s">
        <v>19</v>
      </c>
    </row>
    <row r="34" spans="14:14" ht="15.75" x14ac:dyDescent="0.3">
      <c r="N34" t="s">
        <v>20</v>
      </c>
    </row>
    <row r="36" spans="14:14" x14ac:dyDescent="0.2">
      <c r="N36" t="s">
        <v>23</v>
      </c>
    </row>
    <row r="37" spans="14:14" x14ac:dyDescent="0.2">
      <c r="N37" t="s">
        <v>22</v>
      </c>
    </row>
    <row r="65" spans="2:2" x14ac:dyDescent="0.2">
      <c r="B65" t="s">
        <v>24</v>
      </c>
    </row>
  </sheetData>
  <mergeCells count="1">
    <mergeCell ref="N12:Q12"/>
  </mergeCells>
  <pageMargins left="0.78740157499999996" right="0.78740157499999996" top="0.984251969" bottom="0.984251969" header="0.5" footer="0.5"/>
  <pageSetup scale="95" orientation="landscape" verticalDpi="300"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0177BE-0067-422A-8B73-E9B50D223D6A}">
  <sheetPr>
    <pageSetUpPr fitToPage="1"/>
  </sheetPr>
  <dimension ref="A1:Q51"/>
  <sheetViews>
    <sheetView workbookViewId="0">
      <selection activeCell="P84" sqref="P84"/>
    </sheetView>
  </sheetViews>
  <sheetFormatPr baseColWidth="10" defaultRowHeight="12.75" x14ac:dyDescent="0.2"/>
  <cols>
    <col min="1" max="1" width="3.7109375" customWidth="1"/>
    <col min="4" max="4" width="13.7109375" bestFit="1" customWidth="1"/>
    <col min="5" max="5" width="12.7109375" customWidth="1"/>
    <col min="13" max="13" width="2.28515625" customWidth="1"/>
  </cols>
  <sheetData>
    <row r="1" spans="1:17" x14ac:dyDescent="0.2">
      <c r="B1" s="5"/>
    </row>
    <row r="2" spans="1:17" x14ac:dyDescent="0.2">
      <c r="N2" s="12" t="s">
        <v>18</v>
      </c>
      <c r="O2" s="12"/>
      <c r="P2" s="12"/>
      <c r="Q2" s="12"/>
    </row>
    <row r="3" spans="1:17" s="2" customFormat="1" ht="15.75" x14ac:dyDescent="0.3">
      <c r="A3" s="2" t="s">
        <v>11</v>
      </c>
      <c r="B3" s="6" t="s">
        <v>10</v>
      </c>
      <c r="C3" s="6" t="s">
        <v>13</v>
      </c>
      <c r="D3" s="6" t="s">
        <v>4</v>
      </c>
      <c r="E3" s="4" t="s">
        <v>8</v>
      </c>
      <c r="F3" s="4" t="s">
        <v>7</v>
      </c>
      <c r="G3" s="4" t="s">
        <v>6</v>
      </c>
      <c r="H3" s="4" t="s">
        <v>5</v>
      </c>
      <c r="I3" s="4" t="s">
        <v>3</v>
      </c>
      <c r="J3" s="4" t="s">
        <v>2</v>
      </c>
      <c r="K3" s="4" t="s">
        <v>0</v>
      </c>
      <c r="L3" s="4" t="s">
        <v>1</v>
      </c>
      <c r="N3" s="6" t="s">
        <v>14</v>
      </c>
      <c r="O3" s="4" t="s">
        <v>15</v>
      </c>
      <c r="P3" s="4" t="s">
        <v>16</v>
      </c>
      <c r="Q3" s="4" t="s">
        <v>17</v>
      </c>
    </row>
    <row r="4" spans="1:17" x14ac:dyDescent="0.2">
      <c r="B4" s="7">
        <v>0</v>
      </c>
      <c r="C4" s="7"/>
      <c r="D4" s="7">
        <v>300000</v>
      </c>
      <c r="E4" s="1">
        <v>0</v>
      </c>
      <c r="F4" s="1"/>
      <c r="G4" s="1"/>
      <c r="H4" s="1"/>
      <c r="I4" s="1"/>
      <c r="J4" s="1"/>
      <c r="K4" s="1"/>
      <c r="L4" s="1"/>
      <c r="N4" s="7"/>
      <c r="O4" s="1">
        <v>0</v>
      </c>
      <c r="P4" s="1"/>
      <c r="Q4" s="1"/>
    </row>
    <row r="5" spans="1:17" x14ac:dyDescent="0.2">
      <c r="B5" s="7">
        <v>2500</v>
      </c>
      <c r="C5" s="7"/>
      <c r="D5" s="7"/>
      <c r="E5" s="1"/>
      <c r="F5" s="1">
        <f>E6-E4</f>
        <v>500000</v>
      </c>
      <c r="G5" s="1">
        <f>F5/(B6-B4)</f>
        <v>100</v>
      </c>
      <c r="H5" s="1"/>
      <c r="I5" s="1">
        <f>H6-H4</f>
        <v>250000</v>
      </c>
      <c r="J5" s="1">
        <f>I5/(B6-B4)</f>
        <v>50</v>
      </c>
      <c r="K5" s="1"/>
      <c r="L5" s="1"/>
      <c r="N5" s="7"/>
      <c r="O5" s="1"/>
      <c r="P5" s="1">
        <f>O6-O4</f>
        <v>300000</v>
      </c>
      <c r="Q5" s="1">
        <f>P5/(B6-B4)</f>
        <v>60</v>
      </c>
    </row>
    <row r="6" spans="1:17" x14ac:dyDescent="0.2">
      <c r="B6" s="7">
        <v>5000</v>
      </c>
      <c r="C6" s="7">
        <v>100</v>
      </c>
      <c r="D6" s="7">
        <v>550000</v>
      </c>
      <c r="E6" s="1">
        <f>C6*B6</f>
        <v>500000</v>
      </c>
      <c r="F6" s="1"/>
      <c r="G6" s="1"/>
      <c r="H6" s="1">
        <f>D6-$D$4</f>
        <v>250000</v>
      </c>
      <c r="I6" s="1"/>
      <c r="J6" s="1"/>
      <c r="K6" s="1">
        <f>D6/B6</f>
        <v>110</v>
      </c>
      <c r="L6" s="1">
        <f>H6/B6</f>
        <v>50</v>
      </c>
      <c r="N6" s="7">
        <v>60</v>
      </c>
      <c r="O6" s="1">
        <f>N6*B6</f>
        <v>300000</v>
      </c>
      <c r="P6" s="1"/>
      <c r="Q6" s="1"/>
    </row>
    <row r="7" spans="1:17" x14ac:dyDescent="0.2">
      <c r="B7" s="7">
        <v>7500</v>
      </c>
      <c r="C7" s="7"/>
      <c r="D7" s="7"/>
      <c r="E7" s="1"/>
      <c r="F7" s="1">
        <f t="shared" ref="F7" si="0">E8-E6</f>
        <v>400000</v>
      </c>
      <c r="G7" s="1">
        <f t="shared" ref="G7" si="1">F7/(B8-B6)</f>
        <v>80</v>
      </c>
      <c r="H7" s="1"/>
      <c r="I7" s="1">
        <f>H8-H6</f>
        <v>250000</v>
      </c>
      <c r="J7" s="1">
        <f>I7/(B8-B6)</f>
        <v>50</v>
      </c>
      <c r="K7" s="1"/>
      <c r="L7" s="1"/>
      <c r="N7" s="7"/>
      <c r="O7" s="1"/>
      <c r="P7" s="1">
        <f t="shared" ref="P7" si="2">O8-O6</f>
        <v>300000</v>
      </c>
      <c r="Q7" s="1">
        <f>P7/(B8-B6)</f>
        <v>60</v>
      </c>
    </row>
    <row r="8" spans="1:17" x14ac:dyDescent="0.2">
      <c r="B8" s="7">
        <v>10000</v>
      </c>
      <c r="C8" s="7">
        <v>90</v>
      </c>
      <c r="D8" s="7">
        <v>800000</v>
      </c>
      <c r="E8" s="1">
        <f t="shared" ref="E8" si="3">C8*B8</f>
        <v>900000</v>
      </c>
      <c r="F8" s="1"/>
      <c r="G8" s="1"/>
      <c r="H8" s="1">
        <f t="shared" ref="H8" si="4">D8-$D$4</f>
        <v>500000</v>
      </c>
      <c r="I8" s="1"/>
      <c r="J8" s="1"/>
      <c r="K8" s="1">
        <f t="shared" ref="K8" si="5">D8/B8</f>
        <v>80</v>
      </c>
      <c r="L8" s="1">
        <f t="shared" ref="L8" si="6">H8/B8</f>
        <v>50</v>
      </c>
      <c r="N8" s="7">
        <v>60</v>
      </c>
      <c r="O8" s="1">
        <f>N8*B8</f>
        <v>600000</v>
      </c>
      <c r="P8" s="1"/>
      <c r="Q8" s="1"/>
    </row>
    <row r="9" spans="1:17" x14ac:dyDescent="0.2">
      <c r="B9" s="7">
        <v>12500</v>
      </c>
      <c r="C9" s="7"/>
      <c r="D9" s="7"/>
      <c r="E9" s="1"/>
      <c r="F9" s="1">
        <f t="shared" ref="F9" si="7">E10-E8</f>
        <v>300000</v>
      </c>
      <c r="G9" s="1">
        <f t="shared" ref="G9" si="8">F9/(B10-B8)</f>
        <v>60</v>
      </c>
      <c r="H9" s="1"/>
      <c r="I9" s="1">
        <f>H10-H8</f>
        <v>250000</v>
      </c>
      <c r="J9" s="1">
        <f>I9/(B10-B8)</f>
        <v>50</v>
      </c>
      <c r="K9" s="1"/>
      <c r="L9" s="1"/>
      <c r="N9" s="7"/>
      <c r="O9" s="1"/>
      <c r="P9" s="1">
        <f t="shared" ref="P9" si="9">O10-O8</f>
        <v>300000</v>
      </c>
      <c r="Q9" s="1">
        <f>P9/(B10-B8)</f>
        <v>60</v>
      </c>
    </row>
    <row r="10" spans="1:17" x14ac:dyDescent="0.2">
      <c r="B10" s="7">
        <v>15000</v>
      </c>
      <c r="C10" s="7">
        <v>80</v>
      </c>
      <c r="D10" s="7">
        <v>1050000</v>
      </c>
      <c r="E10" s="1">
        <f t="shared" ref="E10" si="10">C10*B10</f>
        <v>1200000</v>
      </c>
      <c r="F10" s="1"/>
      <c r="G10" s="1"/>
      <c r="H10" s="1">
        <f t="shared" ref="H10" si="11">D10-$D$4</f>
        <v>750000</v>
      </c>
      <c r="I10" s="1"/>
      <c r="J10" s="1"/>
      <c r="K10" s="1">
        <f t="shared" ref="K10" si="12">D10/B10</f>
        <v>70</v>
      </c>
      <c r="L10" s="1">
        <f t="shared" ref="L10" si="13">H10/B10</f>
        <v>50</v>
      </c>
      <c r="N10" s="7">
        <v>60</v>
      </c>
      <c r="O10" s="1">
        <f>N10*B10</f>
        <v>900000</v>
      </c>
      <c r="P10" s="1"/>
      <c r="Q10" s="1"/>
    </row>
    <row r="11" spans="1:17" x14ac:dyDescent="0.2">
      <c r="B11" s="7">
        <v>17500</v>
      </c>
      <c r="C11" s="7"/>
      <c r="D11" s="7"/>
      <c r="E11" s="1"/>
      <c r="F11" s="1">
        <f t="shared" ref="F11" si="14">E12-E10</f>
        <v>200000</v>
      </c>
      <c r="G11" s="1">
        <f t="shared" ref="G11" si="15">F11/(B12-B10)</f>
        <v>40</v>
      </c>
      <c r="H11" s="1"/>
      <c r="I11" s="1">
        <f>H12-H10</f>
        <v>250000</v>
      </c>
      <c r="J11" s="1">
        <f>I11/(B12-B10)</f>
        <v>50</v>
      </c>
      <c r="K11" s="1"/>
      <c r="L11" s="1"/>
      <c r="N11" s="7"/>
      <c r="O11" s="1"/>
      <c r="P11" s="1">
        <f t="shared" ref="P11" si="16">O12-O10</f>
        <v>300000</v>
      </c>
      <c r="Q11" s="1">
        <f>P11/(B12-B10)</f>
        <v>60</v>
      </c>
    </row>
    <row r="12" spans="1:17" x14ac:dyDescent="0.2">
      <c r="B12" s="7">
        <v>20000</v>
      </c>
      <c r="C12" s="7">
        <v>70</v>
      </c>
      <c r="D12" s="7">
        <v>1300000</v>
      </c>
      <c r="E12" s="1">
        <f t="shared" ref="E12" si="17">C12*B12</f>
        <v>1400000</v>
      </c>
      <c r="F12" s="1"/>
      <c r="G12" s="1"/>
      <c r="H12" s="1">
        <f t="shared" ref="H12" si="18">D12-$D$4</f>
        <v>1000000</v>
      </c>
      <c r="I12" s="1"/>
      <c r="J12" s="1"/>
      <c r="K12" s="1">
        <f t="shared" ref="K12" si="19">D12/B12</f>
        <v>65</v>
      </c>
      <c r="L12" s="1">
        <f t="shared" ref="L12" si="20">H12/B12</f>
        <v>50</v>
      </c>
      <c r="N12" s="7">
        <v>60</v>
      </c>
      <c r="O12" s="1">
        <f>N12*B12</f>
        <v>1200000</v>
      </c>
      <c r="P12" s="1"/>
      <c r="Q12" s="1"/>
    </row>
    <row r="13" spans="1:17" x14ac:dyDescent="0.2">
      <c r="B13" s="7">
        <v>22500</v>
      </c>
      <c r="C13" s="7"/>
      <c r="D13" s="7"/>
      <c r="E13" s="1"/>
      <c r="F13" s="1">
        <f t="shared" ref="F13" si="21">E14-E12</f>
        <v>100000</v>
      </c>
      <c r="G13" s="1">
        <f t="shared" ref="G13" si="22">F13/(B14-B12)</f>
        <v>20</v>
      </c>
      <c r="H13" s="1"/>
      <c r="I13" s="1">
        <f>H14-H12</f>
        <v>250000</v>
      </c>
      <c r="J13" s="1">
        <f>I13/(B14-B12)</f>
        <v>50</v>
      </c>
      <c r="K13" s="1"/>
      <c r="L13" s="1"/>
      <c r="N13" s="7"/>
      <c r="O13" s="1"/>
      <c r="P13" s="1">
        <f t="shared" ref="P13" si="23">O14-O12</f>
        <v>300000</v>
      </c>
      <c r="Q13" s="1">
        <f>P13/(B14-B12)</f>
        <v>60</v>
      </c>
    </row>
    <row r="14" spans="1:17" x14ac:dyDescent="0.2">
      <c r="B14" s="7">
        <v>25000</v>
      </c>
      <c r="C14" s="7">
        <v>60</v>
      </c>
      <c r="D14" s="7">
        <v>1550000</v>
      </c>
      <c r="E14" s="1">
        <f t="shared" ref="E14" si="24">C14*B14</f>
        <v>1500000</v>
      </c>
      <c r="F14" s="1"/>
      <c r="G14" s="1"/>
      <c r="H14" s="1">
        <f t="shared" ref="H14" si="25">D14-$D$4</f>
        <v>1250000</v>
      </c>
      <c r="I14" s="1"/>
      <c r="J14" s="1"/>
      <c r="K14" s="1">
        <f t="shared" ref="K14" si="26">D14/B14</f>
        <v>62</v>
      </c>
      <c r="L14" s="1">
        <f t="shared" ref="L14" si="27">H14/B14</f>
        <v>50</v>
      </c>
      <c r="N14" s="7">
        <v>60</v>
      </c>
      <c r="O14" s="1">
        <f>N14*B14</f>
        <v>1500000</v>
      </c>
      <c r="P14" s="1"/>
      <c r="Q14" s="1"/>
    </row>
    <row r="15" spans="1:17" x14ac:dyDescent="0.2">
      <c r="B15" s="7">
        <v>27500</v>
      </c>
      <c r="C15" s="7"/>
      <c r="D15" s="7"/>
      <c r="E15" s="1"/>
      <c r="F15" s="1">
        <f t="shared" ref="F15" si="28">E16-E14</f>
        <v>0</v>
      </c>
      <c r="G15" s="1">
        <f t="shared" ref="G15" si="29">F15/(B16-B14)</f>
        <v>0</v>
      </c>
      <c r="H15" s="1"/>
      <c r="I15" s="1">
        <f>H16-H14</f>
        <v>250000</v>
      </c>
      <c r="J15" s="1">
        <f>I15/(B16-B14)</f>
        <v>50</v>
      </c>
      <c r="K15" s="1"/>
      <c r="L15" s="1"/>
      <c r="N15" s="7"/>
      <c r="O15" s="1"/>
      <c r="P15" s="1">
        <f t="shared" ref="P15" si="30">O16-O14</f>
        <v>300000</v>
      </c>
      <c r="Q15" s="1">
        <f>P15/(B16-B14)</f>
        <v>60</v>
      </c>
    </row>
    <row r="16" spans="1:17" x14ac:dyDescent="0.2">
      <c r="B16" s="7">
        <v>30000</v>
      </c>
      <c r="C16" s="7">
        <v>50</v>
      </c>
      <c r="D16" s="7">
        <v>1800000</v>
      </c>
      <c r="E16" s="1">
        <f t="shared" ref="E16" si="31">C16*B16</f>
        <v>1500000</v>
      </c>
      <c r="F16" s="1"/>
      <c r="G16" s="1"/>
      <c r="H16" s="1">
        <f t="shared" ref="H16" si="32">D16-$D$4</f>
        <v>1500000</v>
      </c>
      <c r="I16" s="1"/>
      <c r="J16" s="1"/>
      <c r="K16" s="1">
        <f t="shared" ref="K16" si="33">D16/B16</f>
        <v>60</v>
      </c>
      <c r="L16" s="1">
        <f t="shared" ref="L16" si="34">H16/B16</f>
        <v>50</v>
      </c>
      <c r="N16" s="7">
        <v>60</v>
      </c>
      <c r="O16" s="1">
        <f>N16*B16</f>
        <v>1800000</v>
      </c>
      <c r="P16" s="1"/>
      <c r="Q16" s="1"/>
    </row>
    <row r="18" spans="2:14" ht="15.75" x14ac:dyDescent="0.3">
      <c r="B18" t="s">
        <v>25</v>
      </c>
      <c r="N18" t="s">
        <v>21</v>
      </c>
    </row>
    <row r="19" spans="2:14" x14ac:dyDescent="0.2">
      <c r="B19" t="s">
        <v>26</v>
      </c>
      <c r="N19" t="s">
        <v>19</v>
      </c>
    </row>
    <row r="20" spans="2:14" ht="15.75" x14ac:dyDescent="0.3">
      <c r="N20" t="s">
        <v>20</v>
      </c>
    </row>
    <row r="22" spans="2:14" x14ac:dyDescent="0.2">
      <c r="N22" t="s">
        <v>23</v>
      </c>
    </row>
    <row r="23" spans="2:14" x14ac:dyDescent="0.2">
      <c r="N23" t="s">
        <v>22</v>
      </c>
    </row>
    <row r="51" spans="2:2" x14ac:dyDescent="0.2">
      <c r="B51" t="s">
        <v>24</v>
      </c>
    </row>
  </sheetData>
  <mergeCells count="1">
    <mergeCell ref="N2:Q2"/>
  </mergeCells>
  <pageMargins left="0.78740157499999996" right="0.78740157499999996" top="0.984251969" bottom="0.984251969" header="0.5" footer="0.5"/>
  <pageSetup scale="95" orientation="landscape" verticalDpi="300"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79A6A4-0400-4D16-B2FC-C9D70AC6A36C}">
  <dimension ref="A1"/>
  <sheetViews>
    <sheetView workbookViewId="0">
      <selection activeCell="K12" sqref="K12"/>
    </sheetView>
  </sheetViews>
  <sheetFormatPr baseColWidth="10" defaultRowHeight="12.75" x14ac:dyDescent="0.2"/>
  <sheetData/>
  <pageMargins left="0.7" right="0.7" top="0.75" bottom="0.75" header="0.3" footer="0.3"/>
  <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35D60B-5E5D-4500-9FAB-2626F451C44B}">
  <dimension ref="A1"/>
  <sheetViews>
    <sheetView workbookViewId="0"/>
  </sheetViews>
  <sheetFormatPr baseColWidth="10" defaultRowHeight="12.75" x14ac:dyDescent="0.2"/>
  <sheetData/>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7F122-C87E-4043-955C-0BE1D68C68E9}">
  <dimension ref="A1"/>
  <sheetViews>
    <sheetView topLeftCell="A16" workbookViewId="0">
      <selection activeCell="A85" sqref="A85"/>
    </sheetView>
  </sheetViews>
  <sheetFormatPr baseColWidth="10" defaultRowHeight="12.75" x14ac:dyDescent="0.2"/>
  <sheetData/>
  <pageMargins left="0.7" right="0.7" top="0.75" bottom="0.75" header="0.3" footer="0.3"/>
  <drawing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A27292-039D-4738-9607-495A948CDDFE}">
  <dimension ref="A1"/>
  <sheetViews>
    <sheetView topLeftCell="A94" workbookViewId="0">
      <selection activeCell="I113" sqref="I113"/>
    </sheetView>
  </sheetViews>
  <sheetFormatPr baseColWidth="10" defaultRowHeight="12.75" x14ac:dyDescent="0.2"/>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L18"/>
  <sheetViews>
    <sheetView workbookViewId="0">
      <selection activeCell="N45" sqref="N45"/>
    </sheetView>
  </sheetViews>
  <sheetFormatPr baseColWidth="10" defaultRowHeight="12.75" x14ac:dyDescent="0.2"/>
  <cols>
    <col min="1" max="1" width="3.7109375" customWidth="1"/>
    <col min="4" max="4" width="13.7109375" bestFit="1" customWidth="1"/>
    <col min="5" max="5" width="12.7109375" customWidth="1"/>
  </cols>
  <sheetData>
    <row r="1" spans="1:12" x14ac:dyDescent="0.2">
      <c r="B1" s="5"/>
    </row>
    <row r="3" spans="1:12" s="2" customFormat="1" x14ac:dyDescent="0.2">
      <c r="A3" s="2" t="s">
        <v>11</v>
      </c>
      <c r="B3" s="6" t="s">
        <v>10</v>
      </c>
      <c r="C3" s="6" t="s">
        <v>8</v>
      </c>
      <c r="D3" s="6" t="s">
        <v>5</v>
      </c>
      <c r="E3" s="4" t="s">
        <v>9</v>
      </c>
      <c r="F3" s="4" t="s">
        <v>7</v>
      </c>
      <c r="G3" s="4" t="s">
        <v>6</v>
      </c>
      <c r="H3" s="4" t="s">
        <v>4</v>
      </c>
      <c r="I3" s="4" t="s">
        <v>3</v>
      </c>
      <c r="J3" s="4" t="s">
        <v>2</v>
      </c>
      <c r="K3" s="4" t="s">
        <v>1</v>
      </c>
      <c r="L3" s="3" t="s">
        <v>0</v>
      </c>
    </row>
    <row r="4" spans="1:12" x14ac:dyDescent="0.2">
      <c r="B4" s="7">
        <v>0</v>
      </c>
      <c r="C4" s="7">
        <v>0</v>
      </c>
      <c r="D4" s="7">
        <v>0</v>
      </c>
      <c r="E4" s="1"/>
      <c r="F4" s="1"/>
      <c r="G4" s="1"/>
      <c r="H4" s="1">
        <v>12000</v>
      </c>
      <c r="I4" s="1"/>
      <c r="J4" s="1"/>
      <c r="K4" s="1"/>
      <c r="L4" s="1"/>
    </row>
    <row r="5" spans="1:12" x14ac:dyDescent="0.2">
      <c r="B5" s="7">
        <v>50</v>
      </c>
      <c r="C5" s="7"/>
      <c r="D5" s="7"/>
      <c r="E5" s="1"/>
      <c r="F5" s="1">
        <f>C6-C4</f>
        <v>16000</v>
      </c>
      <c r="G5" s="1">
        <f>F5/(B6-B4)</f>
        <v>160</v>
      </c>
      <c r="H5" s="1"/>
      <c r="I5" s="1">
        <f>H6-H4</f>
        <v>7000</v>
      </c>
      <c r="J5" s="1">
        <f>I5/(B6-B4)</f>
        <v>70</v>
      </c>
      <c r="K5" s="1"/>
      <c r="L5" s="1"/>
    </row>
    <row r="6" spans="1:12" x14ac:dyDescent="0.2">
      <c r="B6" s="7">
        <v>100</v>
      </c>
      <c r="C6" s="7">
        <v>16000</v>
      </c>
      <c r="D6" s="7">
        <v>7000</v>
      </c>
      <c r="E6" s="1">
        <f>C6/B6</f>
        <v>160</v>
      </c>
      <c r="F6" s="1"/>
      <c r="G6" s="1"/>
      <c r="H6" s="1">
        <f>$H$4+D6</f>
        <v>19000</v>
      </c>
      <c r="I6" s="1"/>
      <c r="J6" s="1"/>
      <c r="K6" s="1">
        <f>D6/B6</f>
        <v>70</v>
      </c>
      <c r="L6" s="1">
        <f>H6/B6</f>
        <v>190</v>
      </c>
    </row>
    <row r="7" spans="1:12" x14ac:dyDescent="0.2">
      <c r="B7" s="7">
        <v>150</v>
      </c>
      <c r="C7" s="7"/>
      <c r="D7" s="7"/>
      <c r="E7" s="1"/>
      <c r="F7" s="1">
        <f t="shared" ref="F7" si="0">C8-C6</f>
        <v>12000</v>
      </c>
      <c r="G7" s="1">
        <f t="shared" ref="G7" si="1">F7/(B8-B6)</f>
        <v>120</v>
      </c>
      <c r="H7" s="1"/>
      <c r="I7" s="1">
        <f t="shared" ref="I7" si="2">H8-H6</f>
        <v>3000</v>
      </c>
      <c r="J7" s="1">
        <f t="shared" ref="J7" si="3">I7/(B8-B6)</f>
        <v>30</v>
      </c>
      <c r="K7" s="1"/>
      <c r="L7" s="1"/>
    </row>
    <row r="8" spans="1:12" x14ac:dyDescent="0.2">
      <c r="B8" s="7">
        <v>200</v>
      </c>
      <c r="C8" s="7">
        <v>28000</v>
      </c>
      <c r="D8" s="7">
        <v>10000</v>
      </c>
      <c r="E8" s="1">
        <f t="shared" ref="E8" si="4">C8/B8</f>
        <v>140</v>
      </c>
      <c r="F8" s="1"/>
      <c r="G8" s="1"/>
      <c r="H8" s="1">
        <f t="shared" ref="H8" si="5">$H$4+D8</f>
        <v>22000</v>
      </c>
      <c r="I8" s="1"/>
      <c r="J8" s="1"/>
      <c r="K8" s="1">
        <f t="shared" ref="K8" si="6">D8/B8</f>
        <v>50</v>
      </c>
      <c r="L8" s="1">
        <f t="shared" ref="L8" si="7">H8/B8</f>
        <v>110</v>
      </c>
    </row>
    <row r="9" spans="1:12" x14ac:dyDescent="0.2">
      <c r="B9" s="7">
        <v>250</v>
      </c>
      <c r="C9" s="7"/>
      <c r="D9" s="7"/>
      <c r="E9" s="1"/>
      <c r="F9" s="1">
        <f t="shared" ref="F9" si="8">C10-C8</f>
        <v>8000</v>
      </c>
      <c r="G9" s="1">
        <f t="shared" ref="G9" si="9">F9/(B10-B8)</f>
        <v>80</v>
      </c>
      <c r="H9" s="1"/>
      <c r="I9" s="1">
        <f t="shared" ref="I9" si="10">H10-H8</f>
        <v>2000</v>
      </c>
      <c r="J9" s="1">
        <f t="shared" ref="J9" si="11">I9/(B10-B8)</f>
        <v>20</v>
      </c>
      <c r="K9" s="1"/>
      <c r="L9" s="1"/>
    </row>
    <row r="10" spans="1:12" x14ac:dyDescent="0.2">
      <c r="B10" s="7">
        <v>300</v>
      </c>
      <c r="C10" s="7">
        <v>36000</v>
      </c>
      <c r="D10" s="7">
        <v>12000</v>
      </c>
      <c r="E10" s="1">
        <f t="shared" ref="E10" si="12">C10/B10</f>
        <v>120</v>
      </c>
      <c r="F10" s="1"/>
      <c r="G10" s="1"/>
      <c r="H10" s="1">
        <f t="shared" ref="H10" si="13">$H$4+D10</f>
        <v>24000</v>
      </c>
      <c r="I10" s="1"/>
      <c r="J10" s="1"/>
      <c r="K10" s="1">
        <f t="shared" ref="K10" si="14">D10/B10</f>
        <v>40</v>
      </c>
      <c r="L10" s="1">
        <f t="shared" ref="L10" si="15">H10/B10</f>
        <v>80</v>
      </c>
    </row>
    <row r="11" spans="1:12" x14ac:dyDescent="0.2">
      <c r="B11" s="7">
        <v>350</v>
      </c>
      <c r="C11" s="7"/>
      <c r="D11" s="7"/>
      <c r="E11" s="1"/>
      <c r="F11" s="1">
        <f t="shared" ref="F11" si="16">C12-C10</f>
        <v>4000</v>
      </c>
      <c r="G11" s="1">
        <f t="shared" ref="G11" si="17">F11/(B12-B10)</f>
        <v>40</v>
      </c>
      <c r="H11" s="1"/>
      <c r="I11" s="1">
        <f t="shared" ref="I11" si="18">H12-H10</f>
        <v>4000</v>
      </c>
      <c r="J11" s="1">
        <f t="shared" ref="J11" si="19">I11/(B12-B10)</f>
        <v>40</v>
      </c>
      <c r="K11" s="1"/>
      <c r="L11" s="1"/>
    </row>
    <row r="12" spans="1:12" x14ac:dyDescent="0.2">
      <c r="B12" s="7">
        <v>400</v>
      </c>
      <c r="C12" s="7">
        <v>40000</v>
      </c>
      <c r="D12" s="7">
        <v>16000</v>
      </c>
      <c r="E12" s="1">
        <f t="shared" ref="E12" si="20">C12/B12</f>
        <v>100</v>
      </c>
      <c r="F12" s="1"/>
      <c r="G12" s="1"/>
      <c r="H12" s="1">
        <f t="shared" ref="H12" si="21">$H$4+D12</f>
        <v>28000</v>
      </c>
      <c r="I12" s="1"/>
      <c r="J12" s="1"/>
      <c r="K12" s="1">
        <f t="shared" ref="K12" si="22">D12/B12</f>
        <v>40</v>
      </c>
      <c r="L12" s="1">
        <f t="shared" ref="L12" si="23">H12/B12</f>
        <v>70</v>
      </c>
    </row>
    <row r="13" spans="1:12" x14ac:dyDescent="0.2">
      <c r="B13" s="7">
        <v>450</v>
      </c>
      <c r="C13" s="7"/>
      <c r="D13" s="7"/>
      <c r="E13" s="1"/>
      <c r="F13" s="1">
        <f t="shared" ref="F13" si="24">C14-C12</f>
        <v>0</v>
      </c>
      <c r="G13" s="1">
        <f t="shared" ref="G13" si="25">F13/(B14-B12)</f>
        <v>0</v>
      </c>
      <c r="H13" s="1"/>
      <c r="I13" s="1">
        <f t="shared" ref="I13" si="26">H14-H12</f>
        <v>9000</v>
      </c>
      <c r="J13" s="1">
        <f t="shared" ref="J13" si="27">I13/(B14-B12)</f>
        <v>90</v>
      </c>
      <c r="K13" s="1"/>
      <c r="L13" s="1"/>
    </row>
    <row r="14" spans="1:12" x14ac:dyDescent="0.2">
      <c r="B14" s="7">
        <v>500</v>
      </c>
      <c r="C14" s="7">
        <v>40000</v>
      </c>
      <c r="D14" s="7">
        <v>25000</v>
      </c>
      <c r="E14" s="1">
        <f t="shared" ref="E14" si="28">C14/B14</f>
        <v>80</v>
      </c>
      <c r="F14" s="1"/>
      <c r="G14" s="1"/>
      <c r="H14" s="1">
        <f t="shared" ref="H14" si="29">$H$4+D14</f>
        <v>37000</v>
      </c>
      <c r="I14" s="1"/>
      <c r="J14" s="1"/>
      <c r="K14" s="1">
        <f t="shared" ref="K14" si="30">D14/B14</f>
        <v>50</v>
      </c>
      <c r="L14" s="1">
        <f t="shared" ref="L14" si="31">H14/B14</f>
        <v>74</v>
      </c>
    </row>
    <row r="15" spans="1:12" x14ac:dyDescent="0.2">
      <c r="B15" s="7">
        <v>550</v>
      </c>
      <c r="C15" s="7"/>
      <c r="D15" s="7"/>
      <c r="E15" s="1"/>
      <c r="F15" s="1">
        <f t="shared" ref="F15" si="32">C16-C14</f>
        <v>-4000</v>
      </c>
      <c r="G15" s="1">
        <f t="shared" ref="G15" si="33">F15/(B16-B14)</f>
        <v>-40</v>
      </c>
      <c r="H15" s="1"/>
      <c r="I15" s="1">
        <f t="shared" ref="I15" si="34">H16-H14</f>
        <v>14000</v>
      </c>
      <c r="J15" s="1">
        <f t="shared" ref="J15" si="35">I15/(B16-B14)</f>
        <v>140</v>
      </c>
      <c r="K15" s="1"/>
      <c r="L15" s="1"/>
    </row>
    <row r="16" spans="1:12" x14ac:dyDescent="0.2">
      <c r="B16" s="7">
        <v>600</v>
      </c>
      <c r="C16" s="7">
        <v>36000</v>
      </c>
      <c r="D16" s="7">
        <v>39000</v>
      </c>
      <c r="E16" s="1">
        <f t="shared" ref="E16" si="36">C16/B16</f>
        <v>60</v>
      </c>
      <c r="F16" s="1"/>
      <c r="G16" s="1"/>
      <c r="H16" s="1">
        <f t="shared" ref="H16" si="37">$H$4+D16</f>
        <v>51000</v>
      </c>
      <c r="I16" s="1"/>
      <c r="J16" s="1"/>
      <c r="K16" s="1">
        <f t="shared" ref="K16" si="38">D16/B16</f>
        <v>65</v>
      </c>
      <c r="L16" s="1">
        <f t="shared" ref="L16" si="39">H16/B16</f>
        <v>85</v>
      </c>
    </row>
    <row r="17" spans="2:12" x14ac:dyDescent="0.2">
      <c r="B17" s="7">
        <v>650</v>
      </c>
      <c r="C17" s="7"/>
      <c r="D17" s="7"/>
      <c r="E17" s="1"/>
      <c r="F17" s="1">
        <f t="shared" ref="F17" si="40">C18-C16</f>
        <v>-8000</v>
      </c>
      <c r="G17" s="1">
        <f t="shared" ref="G17" si="41">F17/(B18-B16)</f>
        <v>-80</v>
      </c>
      <c r="H17" s="1"/>
      <c r="I17" s="1">
        <f t="shared" ref="I17" si="42">H18-H16</f>
        <v>24000</v>
      </c>
      <c r="J17" s="1">
        <f t="shared" ref="J17" si="43">I17/(B18-B16)</f>
        <v>240</v>
      </c>
      <c r="K17" s="1"/>
      <c r="L17" s="1"/>
    </row>
    <row r="18" spans="2:12" x14ac:dyDescent="0.2">
      <c r="B18" s="7">
        <v>700</v>
      </c>
      <c r="C18" s="7">
        <v>28000</v>
      </c>
      <c r="D18" s="7">
        <v>63000</v>
      </c>
      <c r="E18" s="1">
        <f t="shared" ref="E18" si="44">C18/B18</f>
        <v>40</v>
      </c>
      <c r="F18" s="1"/>
      <c r="G18" s="1"/>
      <c r="H18" s="1">
        <f t="shared" ref="H18" si="45">$H$4+D18</f>
        <v>75000</v>
      </c>
      <c r="I18" s="1"/>
      <c r="J18" s="1"/>
      <c r="K18" s="1">
        <f>D18/B18</f>
        <v>90</v>
      </c>
      <c r="L18" s="1">
        <f t="shared" ref="L18" si="46">H18/B18</f>
        <v>107.14285714285714</v>
      </c>
    </row>
  </sheetData>
  <pageMargins left="0.78740157499999996" right="0.78740157499999996" top="0.984251969" bottom="0.984251969" header="0.5" footer="0.5"/>
  <pageSetup scale="95" orientation="landscape" verticalDpi="300"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E6E168-19BA-4640-8418-8C8150AF371F}">
  <dimension ref="A1"/>
  <sheetViews>
    <sheetView workbookViewId="0">
      <selection activeCell="J25" sqref="J25"/>
    </sheetView>
  </sheetViews>
  <sheetFormatPr baseColWidth="10" defaultRowHeight="12.75" x14ac:dyDescent="0.2"/>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7D21F4-7E9D-436B-9123-BCE2E81A2406}">
  <sheetPr>
    <pageSetUpPr fitToPage="1"/>
  </sheetPr>
  <dimension ref="A1:L58"/>
  <sheetViews>
    <sheetView topLeftCell="A34" workbookViewId="0">
      <selection activeCell="K63" sqref="K63"/>
    </sheetView>
  </sheetViews>
  <sheetFormatPr baseColWidth="10" defaultRowHeight="12.75" x14ac:dyDescent="0.2"/>
  <cols>
    <col min="1" max="1" width="3.7109375" customWidth="1"/>
    <col min="4" max="4" width="13.7109375" bestFit="1" customWidth="1"/>
    <col min="5" max="5" width="13.7109375" customWidth="1"/>
    <col min="6" max="6" width="12.7109375" customWidth="1"/>
  </cols>
  <sheetData>
    <row r="1" spans="1:12" x14ac:dyDescent="0.2">
      <c r="B1" s="5"/>
    </row>
    <row r="2" spans="1:12" x14ac:dyDescent="0.2">
      <c r="B2" s="5"/>
    </row>
    <row r="3" spans="1:12" x14ac:dyDescent="0.2">
      <c r="B3" s="5"/>
    </row>
    <row r="4" spans="1:12" x14ac:dyDescent="0.2">
      <c r="B4" s="5"/>
    </row>
    <row r="5" spans="1:12" x14ac:dyDescent="0.2">
      <c r="B5" s="5"/>
    </row>
    <row r="6" spans="1:12" x14ac:dyDescent="0.2">
      <c r="B6" s="5"/>
    </row>
    <row r="7" spans="1:12" x14ac:dyDescent="0.2">
      <c r="B7" s="5"/>
    </row>
    <row r="8" spans="1:12" x14ac:dyDescent="0.2">
      <c r="B8" s="5"/>
    </row>
    <row r="9" spans="1:12" x14ac:dyDescent="0.2">
      <c r="B9" s="5"/>
    </row>
    <row r="11" spans="1:12" s="2" customFormat="1" x14ac:dyDescent="0.2">
      <c r="A11" s="2" t="s">
        <v>27</v>
      </c>
      <c r="B11" s="6" t="s">
        <v>10</v>
      </c>
      <c r="C11" s="6" t="s">
        <v>9</v>
      </c>
      <c r="D11" s="6" t="s">
        <v>5</v>
      </c>
      <c r="E11" s="4" t="s">
        <v>4</v>
      </c>
      <c r="F11" s="4" t="s">
        <v>8</v>
      </c>
      <c r="G11" s="4" t="s">
        <v>7</v>
      </c>
      <c r="H11" s="4" t="s">
        <v>6</v>
      </c>
      <c r="I11" s="4" t="s">
        <v>3</v>
      </c>
      <c r="J11" s="4" t="s">
        <v>2</v>
      </c>
      <c r="K11" s="4" t="s">
        <v>1</v>
      </c>
      <c r="L11" s="4" t="s">
        <v>0</v>
      </c>
    </row>
    <row r="12" spans="1:12" x14ac:dyDescent="0.2">
      <c r="B12" s="7">
        <v>0</v>
      </c>
      <c r="C12" s="7"/>
      <c r="D12" s="7">
        <v>0</v>
      </c>
      <c r="E12" s="1">
        <v>30000</v>
      </c>
      <c r="F12" s="1"/>
      <c r="G12" s="1"/>
      <c r="H12" s="1"/>
      <c r="I12" s="1"/>
      <c r="J12" s="1"/>
      <c r="K12" s="1"/>
      <c r="L12" s="1"/>
    </row>
    <row r="13" spans="1:12" x14ac:dyDescent="0.2">
      <c r="B13" s="7">
        <v>500</v>
      </c>
      <c r="C13" s="7"/>
      <c r="D13" s="7"/>
      <c r="E13" s="1"/>
      <c r="F13" s="1"/>
      <c r="G13" s="1">
        <f>F14-F12</f>
        <v>50000</v>
      </c>
      <c r="H13" s="1">
        <f>G13/(B14-B12)</f>
        <v>50</v>
      </c>
      <c r="I13" s="1">
        <f>D14-D12</f>
        <v>25000</v>
      </c>
      <c r="J13" s="1">
        <f>I13/(B14-B12)</f>
        <v>25</v>
      </c>
      <c r="K13" s="1"/>
      <c r="L13" s="1"/>
    </row>
    <row r="14" spans="1:12" x14ac:dyDescent="0.2">
      <c r="B14" s="7">
        <v>1000</v>
      </c>
      <c r="C14" s="7">
        <v>50</v>
      </c>
      <c r="D14" s="7">
        <v>25000</v>
      </c>
      <c r="E14" s="1">
        <f>D14+$E$12</f>
        <v>55000</v>
      </c>
      <c r="F14" s="1">
        <f>B14*C14</f>
        <v>50000</v>
      </c>
      <c r="G14" s="1"/>
      <c r="H14" s="1"/>
      <c r="I14" s="1"/>
      <c r="J14" s="1"/>
      <c r="K14" s="1">
        <f>D14/B14</f>
        <v>25</v>
      </c>
      <c r="L14" s="1">
        <f>E14/B14</f>
        <v>55</v>
      </c>
    </row>
    <row r="15" spans="1:12" x14ac:dyDescent="0.2">
      <c r="B15" s="7">
        <v>1500</v>
      </c>
      <c r="C15" s="7"/>
      <c r="D15" s="7"/>
      <c r="E15" s="1"/>
      <c r="F15" s="1"/>
      <c r="G15" s="1">
        <f t="shared" ref="G15" si="0">F16-F14</f>
        <v>40000</v>
      </c>
      <c r="H15" s="1">
        <f t="shared" ref="H15" si="1">G15/(B16-B14)</f>
        <v>40</v>
      </c>
      <c r="I15" s="1">
        <f t="shared" ref="I15" si="2">D16-D14</f>
        <v>15000</v>
      </c>
      <c r="J15" s="1">
        <f>I15/(B16-B14)</f>
        <v>15</v>
      </c>
      <c r="K15" s="1"/>
      <c r="L15" s="1"/>
    </row>
    <row r="16" spans="1:12" x14ac:dyDescent="0.2">
      <c r="B16" s="7">
        <v>2000</v>
      </c>
      <c r="C16" s="7">
        <v>45</v>
      </c>
      <c r="D16" s="7">
        <v>40000</v>
      </c>
      <c r="E16" s="1">
        <f t="shared" ref="E16" si="3">D16+$E$12</f>
        <v>70000</v>
      </c>
      <c r="F16" s="1">
        <f t="shared" ref="F16" si="4">B16*C16</f>
        <v>90000</v>
      </c>
      <c r="G16" s="1"/>
      <c r="H16" s="1"/>
      <c r="I16" s="1"/>
      <c r="J16" s="1"/>
      <c r="K16" s="1">
        <f>D16/B16</f>
        <v>20</v>
      </c>
      <c r="L16" s="1">
        <f t="shared" ref="L16" si="5">E16/B16</f>
        <v>35</v>
      </c>
    </row>
    <row r="17" spans="2:12" x14ac:dyDescent="0.2">
      <c r="B17" s="7">
        <v>2500</v>
      </c>
      <c r="C17" s="7"/>
      <c r="D17" s="7"/>
      <c r="E17" s="1"/>
      <c r="F17" s="1"/>
      <c r="G17" s="1">
        <f t="shared" ref="G17" si="6">F18-F16</f>
        <v>30000</v>
      </c>
      <c r="H17" s="1">
        <f t="shared" ref="H17" si="7">G17/(B18-B16)</f>
        <v>30</v>
      </c>
      <c r="I17" s="1">
        <f t="shared" ref="I17" si="8">D18-D16</f>
        <v>10000</v>
      </c>
      <c r="J17" s="1">
        <f>I17/(B18-B16)</f>
        <v>10</v>
      </c>
      <c r="K17" s="1"/>
      <c r="L17" s="1"/>
    </row>
    <row r="18" spans="2:12" x14ac:dyDescent="0.2">
      <c r="B18" s="7">
        <v>3000</v>
      </c>
      <c r="C18" s="7">
        <v>40</v>
      </c>
      <c r="D18" s="7">
        <v>50000</v>
      </c>
      <c r="E18" s="1">
        <f t="shared" ref="E18" si="9">D18+$E$12</f>
        <v>80000</v>
      </c>
      <c r="F18" s="1">
        <f t="shared" ref="F18" si="10">B18*C18</f>
        <v>120000</v>
      </c>
      <c r="G18" s="1"/>
      <c r="H18" s="1"/>
      <c r="I18" s="1"/>
      <c r="J18" s="1"/>
      <c r="K18" s="1">
        <f>D18/B18</f>
        <v>16.666666666666668</v>
      </c>
      <c r="L18" s="1">
        <f t="shared" ref="L18" si="11">E18/B18</f>
        <v>26.666666666666668</v>
      </c>
    </row>
    <row r="19" spans="2:12" x14ac:dyDescent="0.2">
      <c r="B19" s="7">
        <v>3500</v>
      </c>
      <c r="C19" s="7"/>
      <c r="D19" s="7"/>
      <c r="E19" s="1"/>
      <c r="F19" s="1"/>
      <c r="G19" s="1">
        <f t="shared" ref="G19" si="12">F20-F18</f>
        <v>20000</v>
      </c>
      <c r="H19" s="1">
        <f t="shared" ref="H19" si="13">G19/(B20-B18)</f>
        <v>20</v>
      </c>
      <c r="I19" s="1">
        <f t="shared" ref="I19" si="14">D20-D18</f>
        <v>15000</v>
      </c>
      <c r="J19" s="1">
        <f>I19/(B20-B18)</f>
        <v>15</v>
      </c>
      <c r="K19" s="1"/>
      <c r="L19" s="1"/>
    </row>
    <row r="20" spans="2:12" x14ac:dyDescent="0.2">
      <c r="B20" s="7">
        <v>4000</v>
      </c>
      <c r="C20" s="7">
        <v>35</v>
      </c>
      <c r="D20" s="7">
        <v>65000</v>
      </c>
      <c r="E20" s="1">
        <f t="shared" ref="E20" si="15">D20+$E$12</f>
        <v>95000</v>
      </c>
      <c r="F20" s="1">
        <f t="shared" ref="F20" si="16">B20*C20</f>
        <v>140000</v>
      </c>
      <c r="G20" s="1"/>
      <c r="H20" s="1"/>
      <c r="I20" s="1"/>
      <c r="J20" s="1"/>
      <c r="K20" s="1">
        <f>D20/B20</f>
        <v>16.25</v>
      </c>
      <c r="L20" s="1">
        <f t="shared" ref="L20" si="17">E20/B20</f>
        <v>23.75</v>
      </c>
    </row>
    <row r="21" spans="2:12" x14ac:dyDescent="0.2">
      <c r="B21" s="7">
        <v>4500</v>
      </c>
      <c r="C21" s="7"/>
      <c r="D21" s="7"/>
      <c r="E21" s="1"/>
      <c r="F21" s="1"/>
      <c r="G21" s="1">
        <f t="shared" ref="G21" si="18">F22-F20</f>
        <v>10000</v>
      </c>
      <c r="H21" s="1">
        <f t="shared" ref="H21" si="19">G21/(B22-B20)</f>
        <v>10</v>
      </c>
      <c r="I21" s="1">
        <f t="shared" ref="I21" si="20">D22-D20</f>
        <v>30000</v>
      </c>
      <c r="J21" s="1">
        <f>I21/(B22-B20)</f>
        <v>30</v>
      </c>
      <c r="K21" s="1"/>
      <c r="L21" s="1"/>
    </row>
    <row r="22" spans="2:12" x14ac:dyDescent="0.2">
      <c r="B22" s="7">
        <v>5000</v>
      </c>
      <c r="C22" s="7">
        <v>30</v>
      </c>
      <c r="D22" s="7">
        <v>95000</v>
      </c>
      <c r="E22" s="1">
        <f t="shared" ref="E22" si="21">D22+$E$12</f>
        <v>125000</v>
      </c>
      <c r="F22" s="1">
        <f t="shared" ref="F22" si="22">B22*C22</f>
        <v>150000</v>
      </c>
      <c r="G22" s="1"/>
      <c r="H22" s="1"/>
      <c r="I22" s="1"/>
      <c r="J22" s="1"/>
      <c r="K22" s="1">
        <f>D22/B22</f>
        <v>19</v>
      </c>
      <c r="L22" s="1">
        <f t="shared" ref="L22" si="23">E22/B22</f>
        <v>25</v>
      </c>
    </row>
    <row r="23" spans="2:12" x14ac:dyDescent="0.2">
      <c r="B23" s="7">
        <v>5500</v>
      </c>
      <c r="C23" s="7"/>
      <c r="D23" s="7"/>
      <c r="E23" s="1"/>
      <c r="F23" s="1"/>
      <c r="G23" s="1">
        <f t="shared" ref="G23" si="24">F24-F22</f>
        <v>0</v>
      </c>
      <c r="H23" s="1">
        <f t="shared" ref="H23" si="25">G23/(B24-B22)</f>
        <v>0</v>
      </c>
      <c r="I23" s="1">
        <f t="shared" ref="I23" si="26">D24-D22</f>
        <v>45000</v>
      </c>
      <c r="J23" s="1">
        <f>I23/(B24-B22)</f>
        <v>45</v>
      </c>
      <c r="K23" s="1"/>
      <c r="L23" s="1"/>
    </row>
    <row r="24" spans="2:12" x14ac:dyDescent="0.2">
      <c r="B24" s="7">
        <v>6000</v>
      </c>
      <c r="C24" s="7">
        <v>25</v>
      </c>
      <c r="D24" s="7">
        <v>140000</v>
      </c>
      <c r="E24" s="1">
        <f t="shared" ref="E24" si="27">D24+$E$12</f>
        <v>170000</v>
      </c>
      <c r="F24" s="1">
        <f t="shared" ref="F24" si="28">B24*C24</f>
        <v>150000</v>
      </c>
      <c r="G24" s="1"/>
      <c r="H24" s="1"/>
      <c r="I24" s="1"/>
      <c r="J24" s="1"/>
      <c r="K24" s="1">
        <f>D24/B24</f>
        <v>23.333333333333332</v>
      </c>
      <c r="L24" s="1">
        <f t="shared" ref="L24" si="29">E24/B24</f>
        <v>28.333333333333332</v>
      </c>
    </row>
    <row r="53" spans="1:2" x14ac:dyDescent="0.2">
      <c r="B53" t="s">
        <v>31</v>
      </c>
    </row>
    <row r="55" spans="1:2" x14ac:dyDescent="0.2">
      <c r="A55" t="s">
        <v>28</v>
      </c>
      <c r="B55" t="s">
        <v>32</v>
      </c>
    </row>
    <row r="58" spans="1:2" x14ac:dyDescent="0.2">
      <c r="A58" t="s">
        <v>30</v>
      </c>
    </row>
  </sheetData>
  <pageMargins left="0.78740157499999996" right="0.78740157499999996" top="0.984251969" bottom="0.984251969" header="0.5" footer="0.5"/>
  <pageSetup scale="95" orientation="landscape" verticalDpi="300"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3DC4F9-A115-40F3-9F6C-3CE3C5B0E6E8}">
  <sheetPr>
    <pageSetUpPr fitToPage="1"/>
  </sheetPr>
  <dimension ref="A1:L22"/>
  <sheetViews>
    <sheetView workbookViewId="0">
      <selection activeCell="O39" sqref="O39"/>
    </sheetView>
  </sheetViews>
  <sheetFormatPr baseColWidth="10" defaultRowHeight="12.75" x14ac:dyDescent="0.2"/>
  <cols>
    <col min="1" max="1" width="3.7109375" customWidth="1"/>
    <col min="4" max="4" width="13.7109375" bestFit="1" customWidth="1"/>
    <col min="5" max="5" width="12.7109375" customWidth="1"/>
  </cols>
  <sheetData>
    <row r="1" spans="1:12" x14ac:dyDescent="0.2">
      <c r="A1" s="2"/>
      <c r="B1" s="5" t="s">
        <v>12</v>
      </c>
    </row>
    <row r="3" spans="1:12" s="2" customFormat="1" x14ac:dyDescent="0.2">
      <c r="B3" s="6" t="s">
        <v>10</v>
      </c>
      <c r="C3" s="6" t="s">
        <v>9</v>
      </c>
      <c r="D3" s="6" t="s">
        <v>0</v>
      </c>
      <c r="E3" s="4" t="s">
        <v>8</v>
      </c>
      <c r="F3" s="4" t="s">
        <v>7</v>
      </c>
      <c r="G3" s="4" t="s">
        <v>6</v>
      </c>
      <c r="H3" s="4" t="s">
        <v>4</v>
      </c>
      <c r="I3" s="4" t="s">
        <v>5</v>
      </c>
      <c r="J3" s="4" t="s">
        <v>3</v>
      </c>
      <c r="K3" s="4" t="s">
        <v>2</v>
      </c>
      <c r="L3" s="4" t="s">
        <v>1</v>
      </c>
    </row>
    <row r="4" spans="1:12" x14ac:dyDescent="0.2">
      <c r="B4" s="7">
        <v>0</v>
      </c>
      <c r="C4" s="7"/>
      <c r="D4" s="7"/>
      <c r="E4" s="1"/>
      <c r="F4" s="1"/>
      <c r="G4" s="1"/>
      <c r="H4" s="1">
        <v>25000</v>
      </c>
      <c r="I4" s="1"/>
      <c r="J4" s="1"/>
      <c r="K4" s="1"/>
      <c r="L4" s="1"/>
    </row>
    <row r="5" spans="1:12" x14ac:dyDescent="0.2">
      <c r="B5" s="7">
        <v>50</v>
      </c>
      <c r="C5" s="7"/>
      <c r="D5" s="7"/>
      <c r="E5" s="1"/>
      <c r="F5" s="1">
        <f>E6-E4</f>
        <v>135000</v>
      </c>
      <c r="G5" s="1">
        <f>F5/(B6-B4)</f>
        <v>1350</v>
      </c>
      <c r="H5" s="1"/>
      <c r="I5" s="1"/>
      <c r="J5" s="1">
        <f>H6-H4</f>
        <v>125000</v>
      </c>
      <c r="K5" s="1">
        <f>J5/(B6-B4)</f>
        <v>1250</v>
      </c>
      <c r="L5" s="1"/>
    </row>
    <row r="6" spans="1:12" x14ac:dyDescent="0.2">
      <c r="B6" s="7">
        <v>100</v>
      </c>
      <c r="C6" s="7">
        <v>1350</v>
      </c>
      <c r="D6" s="7">
        <v>1500</v>
      </c>
      <c r="E6" s="1">
        <f>C6*B6</f>
        <v>135000</v>
      </c>
      <c r="F6" s="1"/>
      <c r="G6" s="1"/>
      <c r="H6" s="1">
        <f>D6*B6</f>
        <v>150000</v>
      </c>
      <c r="I6" s="1">
        <f>H6-$H$4</f>
        <v>125000</v>
      </c>
      <c r="J6" s="1"/>
      <c r="K6" s="1"/>
      <c r="L6" s="1">
        <f>I6/B6</f>
        <v>1250</v>
      </c>
    </row>
    <row r="7" spans="1:12" x14ac:dyDescent="0.2">
      <c r="B7" s="7">
        <v>150</v>
      </c>
      <c r="C7" s="7"/>
      <c r="D7" s="7"/>
      <c r="E7" s="1"/>
      <c r="F7" s="1">
        <f t="shared" ref="F7" si="0">E8-E6</f>
        <v>115000</v>
      </c>
      <c r="G7" s="1">
        <f t="shared" ref="G7" si="1">F7/(B8-B6)</f>
        <v>1150</v>
      </c>
      <c r="H7" s="1"/>
      <c r="I7" s="1"/>
      <c r="J7" s="1">
        <f>H8-H6</f>
        <v>90000</v>
      </c>
      <c r="K7" s="1">
        <f t="shared" ref="K7" si="2">J7/(B8-B6)</f>
        <v>900</v>
      </c>
      <c r="L7" s="1"/>
    </row>
    <row r="8" spans="1:12" x14ac:dyDescent="0.2">
      <c r="B8" s="7">
        <v>200</v>
      </c>
      <c r="C8" s="7">
        <v>1250</v>
      </c>
      <c r="D8" s="7">
        <v>1200</v>
      </c>
      <c r="E8" s="1">
        <f t="shared" ref="E8" si="3">C8*B8</f>
        <v>250000</v>
      </c>
      <c r="F8" s="1"/>
      <c r="G8" s="1"/>
      <c r="H8" s="1">
        <f t="shared" ref="H8" si="4">D8*B8</f>
        <v>240000</v>
      </c>
      <c r="I8" s="1">
        <f t="shared" ref="I8" si="5">H8-$H$4</f>
        <v>215000</v>
      </c>
      <c r="J8" s="1"/>
      <c r="K8" s="1"/>
      <c r="L8" s="1">
        <f t="shared" ref="L8" si="6">I8/B8</f>
        <v>1075</v>
      </c>
    </row>
    <row r="9" spans="1:12" x14ac:dyDescent="0.2">
      <c r="B9" s="7">
        <v>250</v>
      </c>
      <c r="C9" s="7"/>
      <c r="D9" s="7"/>
      <c r="E9" s="1"/>
      <c r="F9" s="1">
        <f t="shared" ref="F9" si="7">E10-E8</f>
        <v>95000</v>
      </c>
      <c r="G9" s="1">
        <f t="shared" ref="G9" si="8">F9/(B10-B8)</f>
        <v>950</v>
      </c>
      <c r="H9" s="1"/>
      <c r="I9" s="1"/>
      <c r="J9" s="1">
        <f t="shared" ref="J9" si="9">H10-H8</f>
        <v>60000</v>
      </c>
      <c r="K9" s="1">
        <f t="shared" ref="K9" si="10">J9/(B10-B8)</f>
        <v>600</v>
      </c>
      <c r="L9" s="1"/>
    </row>
    <row r="10" spans="1:12" x14ac:dyDescent="0.2">
      <c r="B10" s="7">
        <v>300</v>
      </c>
      <c r="C10" s="7">
        <v>1150</v>
      </c>
      <c r="D10" s="7">
        <v>1000</v>
      </c>
      <c r="E10" s="1">
        <f t="shared" ref="E10" si="11">C10*B10</f>
        <v>345000</v>
      </c>
      <c r="F10" s="1"/>
      <c r="G10" s="1"/>
      <c r="H10" s="1">
        <f t="shared" ref="H10" si="12">D10*B10</f>
        <v>300000</v>
      </c>
      <c r="I10" s="1">
        <f t="shared" ref="I10" si="13">H10-$H$4</f>
        <v>275000</v>
      </c>
      <c r="J10" s="1"/>
      <c r="K10" s="1"/>
      <c r="L10" s="1">
        <f t="shared" ref="L10" si="14">I10/B10</f>
        <v>916.66666666666663</v>
      </c>
    </row>
    <row r="11" spans="1:12" x14ac:dyDescent="0.2">
      <c r="B11" s="7">
        <v>350</v>
      </c>
      <c r="C11" s="7"/>
      <c r="D11" s="7"/>
      <c r="E11" s="1"/>
      <c r="F11" s="1">
        <f t="shared" ref="F11" si="15">E12-E10</f>
        <v>75000</v>
      </c>
      <c r="G11" s="1">
        <f t="shared" ref="G11" si="16">F11/(B12-B10)</f>
        <v>750</v>
      </c>
      <c r="H11" s="1"/>
      <c r="I11" s="1"/>
      <c r="J11" s="1">
        <f t="shared" ref="J11" si="17">H12-H10</f>
        <v>32000</v>
      </c>
      <c r="K11" s="1">
        <f t="shared" ref="K11" si="18">J11/(B12-B10)</f>
        <v>320</v>
      </c>
      <c r="L11" s="1"/>
    </row>
    <row r="12" spans="1:12" x14ac:dyDescent="0.2">
      <c r="B12" s="7">
        <v>400</v>
      </c>
      <c r="C12" s="7">
        <v>1050</v>
      </c>
      <c r="D12" s="7">
        <v>830</v>
      </c>
      <c r="E12" s="1">
        <f t="shared" ref="E12" si="19">C12*B12</f>
        <v>420000</v>
      </c>
      <c r="F12" s="1"/>
      <c r="G12" s="1"/>
      <c r="H12" s="1">
        <f t="shared" ref="H12" si="20">D12*B12</f>
        <v>332000</v>
      </c>
      <c r="I12" s="1">
        <f t="shared" ref="I12" si="21">H12-$H$4</f>
        <v>307000</v>
      </c>
      <c r="J12" s="1"/>
      <c r="K12" s="1"/>
      <c r="L12" s="1">
        <f t="shared" ref="L12" si="22">I12/B12</f>
        <v>767.5</v>
      </c>
    </row>
    <row r="13" spans="1:12" x14ac:dyDescent="0.2">
      <c r="B13" s="7">
        <v>450</v>
      </c>
      <c r="C13" s="7"/>
      <c r="D13" s="7"/>
      <c r="E13" s="1"/>
      <c r="F13" s="1">
        <f t="shared" ref="F13" si="23">E14-E12</f>
        <v>55000</v>
      </c>
      <c r="G13" s="1">
        <f t="shared" ref="G13" si="24">F13/(B14-B12)</f>
        <v>550</v>
      </c>
      <c r="H13" s="1"/>
      <c r="I13" s="1"/>
      <c r="J13" s="1">
        <f t="shared" ref="J13" si="25">H14-H12</f>
        <v>8000</v>
      </c>
      <c r="K13" s="1">
        <f t="shared" ref="K13" si="26">J13/(B14-B12)</f>
        <v>80</v>
      </c>
      <c r="L13" s="1"/>
    </row>
    <row r="14" spans="1:12" x14ac:dyDescent="0.2">
      <c r="B14" s="7">
        <v>500</v>
      </c>
      <c r="C14" s="7">
        <v>950</v>
      </c>
      <c r="D14" s="7">
        <v>680</v>
      </c>
      <c r="E14" s="1">
        <f t="shared" ref="E14" si="27">C14*B14</f>
        <v>475000</v>
      </c>
      <c r="F14" s="1"/>
      <c r="G14" s="1"/>
      <c r="H14" s="1">
        <f t="shared" ref="H14" si="28">D14*B14</f>
        <v>340000</v>
      </c>
      <c r="I14" s="1">
        <f t="shared" ref="I14" si="29">H14-$H$4</f>
        <v>315000</v>
      </c>
      <c r="J14" s="1"/>
      <c r="K14" s="1"/>
      <c r="L14" s="1">
        <f t="shared" ref="L14" si="30">I14/B14</f>
        <v>630</v>
      </c>
    </row>
    <row r="15" spans="1:12" x14ac:dyDescent="0.2">
      <c r="B15" s="7">
        <v>550</v>
      </c>
      <c r="C15" s="7"/>
      <c r="D15" s="7"/>
      <c r="E15" s="1"/>
      <c r="F15" s="1">
        <f t="shared" ref="F15" si="31">E16-E14</f>
        <v>35000</v>
      </c>
      <c r="G15" s="1">
        <f t="shared" ref="G15" si="32">F15/(B16-B14)</f>
        <v>350</v>
      </c>
      <c r="H15" s="1"/>
      <c r="I15" s="1"/>
      <c r="J15" s="1">
        <f t="shared" ref="J15" si="33">H16-H14</f>
        <v>20000</v>
      </c>
      <c r="K15" s="1">
        <f t="shared" ref="K15" si="34">J15/(B16-B14)</f>
        <v>200</v>
      </c>
      <c r="L15" s="1"/>
    </row>
    <row r="16" spans="1:12" x14ac:dyDescent="0.2">
      <c r="B16" s="7">
        <v>600</v>
      </c>
      <c r="C16" s="7">
        <v>850</v>
      </c>
      <c r="D16" s="7">
        <v>600</v>
      </c>
      <c r="E16" s="1">
        <f t="shared" ref="E16" si="35">C16*B16</f>
        <v>510000</v>
      </c>
      <c r="F16" s="1"/>
      <c r="G16" s="1"/>
      <c r="H16" s="1">
        <f t="shared" ref="H16" si="36">D16*B16</f>
        <v>360000</v>
      </c>
      <c r="I16" s="1">
        <f t="shared" ref="I16" si="37">H16-$H$4</f>
        <v>335000</v>
      </c>
      <c r="J16" s="1"/>
      <c r="K16" s="1"/>
      <c r="L16" s="1">
        <f t="shared" ref="L16" si="38">I16/B16</f>
        <v>558.33333333333337</v>
      </c>
    </row>
    <row r="17" spans="2:12" x14ac:dyDescent="0.2">
      <c r="B17" s="7">
        <v>650</v>
      </c>
      <c r="C17" s="7"/>
      <c r="D17" s="7"/>
      <c r="E17" s="1"/>
      <c r="F17" s="1">
        <f t="shared" ref="F17" si="39">E18-E16</f>
        <v>15000</v>
      </c>
      <c r="G17" s="1">
        <f t="shared" ref="G17" si="40">F17/(B18-B16)</f>
        <v>150</v>
      </c>
      <c r="H17" s="1"/>
      <c r="I17" s="1"/>
      <c r="J17" s="1">
        <f t="shared" ref="J17:J21" si="41">H18-H16</f>
        <v>63500</v>
      </c>
      <c r="K17" s="1">
        <f t="shared" ref="K17" si="42">J17/(B18-B16)</f>
        <v>635</v>
      </c>
      <c r="L17" s="1"/>
    </row>
    <row r="18" spans="2:12" x14ac:dyDescent="0.2">
      <c r="B18" s="7">
        <v>700</v>
      </c>
      <c r="C18" s="7">
        <v>750</v>
      </c>
      <c r="D18" s="7">
        <v>605</v>
      </c>
      <c r="E18" s="1">
        <f t="shared" ref="E18" si="43">C18*B18</f>
        <v>525000</v>
      </c>
      <c r="F18" s="1"/>
      <c r="G18" s="1"/>
      <c r="H18" s="1">
        <f t="shared" ref="H18" si="44">D18*B18</f>
        <v>423500</v>
      </c>
      <c r="I18" s="1">
        <f t="shared" ref="I18" si="45">H18-$H$4</f>
        <v>398500</v>
      </c>
      <c r="J18" s="1"/>
      <c r="K18" s="1"/>
      <c r="L18" s="1">
        <f t="shared" ref="L18" si="46">I18/B18</f>
        <v>569.28571428571433</v>
      </c>
    </row>
    <row r="19" spans="2:12" x14ac:dyDescent="0.2">
      <c r="B19" s="7">
        <v>750</v>
      </c>
      <c r="C19" s="7"/>
      <c r="D19" s="7"/>
      <c r="E19" s="1"/>
      <c r="F19" s="1">
        <f t="shared" ref="F19" si="47">E20-E18</f>
        <v>-5000</v>
      </c>
      <c r="G19" s="1">
        <f t="shared" ref="G19" si="48">F19/(B20-B18)</f>
        <v>-50</v>
      </c>
      <c r="H19" s="1"/>
      <c r="I19" s="1"/>
      <c r="J19" s="1">
        <f t="shared" si="41"/>
        <v>112500</v>
      </c>
      <c r="K19" s="1">
        <f t="shared" ref="K19" si="49">J19/(B20-B18)</f>
        <v>1125</v>
      </c>
      <c r="L19" s="1"/>
    </row>
    <row r="20" spans="2:12" x14ac:dyDescent="0.2">
      <c r="B20" s="7">
        <v>800</v>
      </c>
      <c r="C20" s="7">
        <v>650</v>
      </c>
      <c r="D20" s="7">
        <v>670</v>
      </c>
      <c r="E20" s="1">
        <f t="shared" ref="E20" si="50">C20*B20</f>
        <v>520000</v>
      </c>
      <c r="F20" s="1"/>
      <c r="G20" s="1"/>
      <c r="H20" s="1">
        <f t="shared" ref="H20" si="51">D20*B20</f>
        <v>536000</v>
      </c>
      <c r="I20" s="1">
        <f t="shared" ref="I20" si="52">H20-$H$4</f>
        <v>511000</v>
      </c>
      <c r="J20" s="1"/>
      <c r="K20" s="1"/>
      <c r="L20" s="1">
        <f t="shared" ref="L20" si="53">I20/B20</f>
        <v>638.75</v>
      </c>
    </row>
    <row r="21" spans="2:12" x14ac:dyDescent="0.2">
      <c r="B21" s="7">
        <v>850</v>
      </c>
      <c r="C21" s="7"/>
      <c r="D21" s="7"/>
      <c r="E21" s="1"/>
      <c r="F21" s="1">
        <f t="shared" ref="F21" si="54">E22-E20</f>
        <v>-25000</v>
      </c>
      <c r="G21" s="1">
        <f t="shared" ref="G21" si="55">F21/(B22-B20)</f>
        <v>-250</v>
      </c>
      <c r="H21" s="1"/>
      <c r="I21" s="1"/>
      <c r="J21" s="1">
        <f t="shared" si="41"/>
        <v>157000</v>
      </c>
      <c r="K21" s="1">
        <f t="shared" ref="K21" si="56">J21/(B22-B20)</f>
        <v>1570</v>
      </c>
      <c r="L21" s="1"/>
    </row>
    <row r="22" spans="2:12" x14ac:dyDescent="0.2">
      <c r="B22" s="7">
        <v>900</v>
      </c>
      <c r="C22" s="7">
        <v>550</v>
      </c>
      <c r="D22" s="7">
        <v>770</v>
      </c>
      <c r="E22" s="1">
        <f t="shared" ref="E22" si="57">C22*B22</f>
        <v>495000</v>
      </c>
      <c r="F22" s="1"/>
      <c r="G22" s="1"/>
      <c r="H22" s="1">
        <f t="shared" ref="H22" si="58">D22*B22</f>
        <v>693000</v>
      </c>
      <c r="I22" s="1">
        <f t="shared" ref="I22" si="59">H22-$H$4</f>
        <v>668000</v>
      </c>
      <c r="J22" s="1"/>
      <c r="K22" s="1"/>
      <c r="L22" s="1">
        <f t="shared" ref="L22" si="60">I22/B22</f>
        <v>742.22222222222217</v>
      </c>
    </row>
  </sheetData>
  <pageMargins left="0.78740157499999996" right="0.78740157499999996" top="0.984251969" bottom="0.984251969" header="0.5" footer="0.5"/>
  <pageSetup scale="95" orientation="landscape" verticalDpi="300" r:id="rId1"/>
  <headerFooter alignWithMargins="0"/>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CC784D-EE83-4865-9061-C78143C98B93}">
  <sheetPr>
    <pageSetUpPr fitToPage="1"/>
  </sheetPr>
  <dimension ref="B1:J31"/>
  <sheetViews>
    <sheetView workbookViewId="0">
      <selection activeCell="L45" sqref="L45"/>
    </sheetView>
  </sheetViews>
  <sheetFormatPr baseColWidth="10" defaultRowHeight="12.75" x14ac:dyDescent="0.2"/>
  <cols>
    <col min="1" max="1" width="3.7109375" customWidth="1"/>
    <col min="4" max="4" width="13.7109375" bestFit="1" customWidth="1"/>
    <col min="5" max="5" width="12.7109375" customWidth="1"/>
  </cols>
  <sheetData>
    <row r="1" spans="2:10" x14ac:dyDescent="0.2">
      <c r="B1" s="5"/>
    </row>
    <row r="2" spans="2:10" x14ac:dyDescent="0.2">
      <c r="B2" s="5"/>
    </row>
    <row r="3" spans="2:10" x14ac:dyDescent="0.2">
      <c r="B3" s="5"/>
    </row>
    <row r="4" spans="2:10" x14ac:dyDescent="0.2">
      <c r="B4" s="5"/>
    </row>
    <row r="5" spans="2:10" x14ac:dyDescent="0.2">
      <c r="B5" s="5"/>
    </row>
    <row r="6" spans="2:10" x14ac:dyDescent="0.2">
      <c r="B6" s="5"/>
    </row>
    <row r="7" spans="2:10" x14ac:dyDescent="0.2">
      <c r="B7" s="5"/>
    </row>
    <row r="8" spans="2:10" x14ac:dyDescent="0.2">
      <c r="B8" s="5"/>
    </row>
    <row r="9" spans="2:10" x14ac:dyDescent="0.2">
      <c r="B9" s="5"/>
    </row>
    <row r="10" spans="2:10" x14ac:dyDescent="0.2">
      <c r="B10" s="5"/>
    </row>
    <row r="11" spans="2:10" x14ac:dyDescent="0.2">
      <c r="B11" s="5"/>
    </row>
    <row r="12" spans="2:10" x14ac:dyDescent="0.2">
      <c r="B12" s="5"/>
    </row>
    <row r="13" spans="2:10" x14ac:dyDescent="0.2">
      <c r="B13" s="5"/>
    </row>
    <row r="14" spans="2:10" x14ac:dyDescent="0.2">
      <c r="B14" s="5"/>
    </row>
    <row r="16" spans="2:10" s="2" customFormat="1" x14ac:dyDescent="0.2">
      <c r="B16" s="6" t="s">
        <v>10</v>
      </c>
      <c r="C16" s="6" t="s">
        <v>9</v>
      </c>
      <c r="D16" s="6" t="s">
        <v>5</v>
      </c>
      <c r="E16" s="4" t="s">
        <v>8</v>
      </c>
      <c r="F16" s="4" t="s">
        <v>7</v>
      </c>
      <c r="G16" s="4" t="s">
        <v>6</v>
      </c>
      <c r="H16" s="4" t="s">
        <v>3</v>
      </c>
      <c r="I16" s="4" t="s">
        <v>2</v>
      </c>
      <c r="J16" s="4" t="s">
        <v>1</v>
      </c>
    </row>
    <row r="17" spans="2:10" x14ac:dyDescent="0.2">
      <c r="B17" s="7">
        <v>0</v>
      </c>
      <c r="C17" s="7"/>
      <c r="D17" s="7">
        <v>0</v>
      </c>
      <c r="E17" s="1"/>
      <c r="F17" s="1"/>
      <c r="G17" s="1"/>
      <c r="H17" s="1"/>
      <c r="I17" s="1"/>
      <c r="J17" s="1"/>
    </row>
    <row r="18" spans="2:10" x14ac:dyDescent="0.2">
      <c r="B18" s="7">
        <v>50</v>
      </c>
      <c r="C18" s="7"/>
      <c r="D18" s="7"/>
      <c r="E18" s="1"/>
      <c r="F18" s="1">
        <f>E19-E17</f>
        <v>60000</v>
      </c>
      <c r="G18" s="1">
        <f>F18/(B19-B17)</f>
        <v>600</v>
      </c>
      <c r="H18" s="1">
        <f>D19-D17</f>
        <v>30000</v>
      </c>
      <c r="I18" s="1">
        <f>H18/(B19-B17)</f>
        <v>300</v>
      </c>
      <c r="J18" s="1"/>
    </row>
    <row r="19" spans="2:10" x14ac:dyDescent="0.2">
      <c r="B19" s="7">
        <v>100</v>
      </c>
      <c r="C19" s="7">
        <v>600</v>
      </c>
      <c r="D19" s="7">
        <v>30000</v>
      </c>
      <c r="E19" s="1">
        <f>B19*C19</f>
        <v>60000</v>
      </c>
      <c r="F19" s="1"/>
      <c r="G19" s="1"/>
      <c r="H19" s="1"/>
      <c r="I19" s="1"/>
      <c r="J19" s="1">
        <f>D19/B19</f>
        <v>300</v>
      </c>
    </row>
    <row r="20" spans="2:10" x14ac:dyDescent="0.2">
      <c r="B20" s="7">
        <v>150</v>
      </c>
      <c r="C20" s="7"/>
      <c r="D20" s="7"/>
      <c r="E20" s="1"/>
      <c r="F20" s="1">
        <f t="shared" ref="F20" si="0">E21-E19</f>
        <v>50000</v>
      </c>
      <c r="G20" s="1">
        <f t="shared" ref="G20" si="1">F20/(B21-B19)</f>
        <v>500</v>
      </c>
      <c r="H20" s="1">
        <f t="shared" ref="H20" si="2">D21-D19</f>
        <v>20000</v>
      </c>
      <c r="I20" s="1">
        <f>H20/(B21-B19)</f>
        <v>200</v>
      </c>
      <c r="J20" s="1"/>
    </row>
    <row r="21" spans="2:10" x14ac:dyDescent="0.2">
      <c r="B21" s="7">
        <v>200</v>
      </c>
      <c r="C21" s="7">
        <v>550</v>
      </c>
      <c r="D21" s="7">
        <v>50000</v>
      </c>
      <c r="E21" s="1">
        <f t="shared" ref="E21" si="3">B21*C21</f>
        <v>110000</v>
      </c>
      <c r="F21" s="1"/>
      <c r="G21" s="1"/>
      <c r="H21" s="1"/>
      <c r="I21" s="1"/>
      <c r="J21" s="1">
        <f>D21/B21</f>
        <v>250</v>
      </c>
    </row>
    <row r="22" spans="2:10" x14ac:dyDescent="0.2">
      <c r="B22" s="7">
        <v>250</v>
      </c>
      <c r="C22" s="7"/>
      <c r="D22" s="7"/>
      <c r="E22" s="1"/>
      <c r="F22" s="1">
        <f t="shared" ref="F22" si="4">E23-E21</f>
        <v>40000</v>
      </c>
      <c r="G22" s="1">
        <f t="shared" ref="G22" si="5">F22/(B23-B21)</f>
        <v>400</v>
      </c>
      <c r="H22" s="1">
        <f t="shared" ref="H22" si="6">D23-D21</f>
        <v>15000</v>
      </c>
      <c r="I22" s="1">
        <f>H22/(B23-B21)</f>
        <v>150</v>
      </c>
      <c r="J22" s="1"/>
    </row>
    <row r="23" spans="2:10" x14ac:dyDescent="0.2">
      <c r="B23" s="7">
        <v>300</v>
      </c>
      <c r="C23" s="7">
        <v>500</v>
      </c>
      <c r="D23" s="7">
        <v>65000</v>
      </c>
      <c r="E23" s="1">
        <f t="shared" ref="E23" si="7">B23*C23</f>
        <v>150000</v>
      </c>
      <c r="F23" s="1"/>
      <c r="G23" s="1"/>
      <c r="H23" s="1"/>
      <c r="I23" s="1"/>
      <c r="J23" s="1">
        <f>D23/B23</f>
        <v>216.66666666666666</v>
      </c>
    </row>
    <row r="24" spans="2:10" x14ac:dyDescent="0.2">
      <c r="B24" s="7">
        <v>350</v>
      </c>
      <c r="C24" s="7"/>
      <c r="D24" s="7"/>
      <c r="E24" s="1"/>
      <c r="F24" s="1">
        <f t="shared" ref="F24" si="8">E25-E23</f>
        <v>30000</v>
      </c>
      <c r="G24" s="1">
        <f t="shared" ref="G24" si="9">F24/(B25-B23)</f>
        <v>300</v>
      </c>
      <c r="H24" s="1">
        <f t="shared" ref="H24" si="10">D25-D23</f>
        <v>20000</v>
      </c>
      <c r="I24" s="1">
        <f>H24/(B25-B23)</f>
        <v>200</v>
      </c>
      <c r="J24" s="1"/>
    </row>
    <row r="25" spans="2:10" x14ac:dyDescent="0.2">
      <c r="B25" s="7">
        <v>400</v>
      </c>
      <c r="C25" s="7">
        <v>450</v>
      </c>
      <c r="D25" s="7">
        <v>85000</v>
      </c>
      <c r="E25" s="1">
        <f t="shared" ref="E25" si="11">B25*C25</f>
        <v>180000</v>
      </c>
      <c r="F25" s="1"/>
      <c r="G25" s="1"/>
      <c r="H25" s="1"/>
      <c r="I25" s="1"/>
      <c r="J25" s="1">
        <f>D25/B25</f>
        <v>212.5</v>
      </c>
    </row>
    <row r="26" spans="2:10" x14ac:dyDescent="0.2">
      <c r="B26" s="7">
        <v>450</v>
      </c>
      <c r="C26" s="7"/>
      <c r="D26" s="7"/>
      <c r="E26" s="1"/>
      <c r="F26" s="1">
        <f t="shared" ref="F26" si="12">E27-E25</f>
        <v>20000</v>
      </c>
      <c r="G26" s="1">
        <f t="shared" ref="G26" si="13">F26/(B27-B25)</f>
        <v>200</v>
      </c>
      <c r="H26" s="1">
        <f t="shared" ref="H26" si="14">D27-D25</f>
        <v>32500</v>
      </c>
      <c r="I26" s="1">
        <f>H26/(B27-B25)</f>
        <v>325</v>
      </c>
      <c r="J26" s="1"/>
    </row>
    <row r="27" spans="2:10" x14ac:dyDescent="0.2">
      <c r="B27" s="7">
        <v>500</v>
      </c>
      <c r="C27" s="7">
        <v>400</v>
      </c>
      <c r="D27" s="7">
        <v>117500</v>
      </c>
      <c r="E27" s="1">
        <f t="shared" ref="E27" si="15">B27*C27</f>
        <v>200000</v>
      </c>
      <c r="F27" s="1"/>
      <c r="G27" s="1"/>
      <c r="H27" s="1"/>
      <c r="I27" s="1"/>
      <c r="J27" s="1">
        <f>D27/B27</f>
        <v>235</v>
      </c>
    </row>
    <row r="28" spans="2:10" x14ac:dyDescent="0.2">
      <c r="B28" s="7">
        <v>550</v>
      </c>
      <c r="C28" s="7"/>
      <c r="D28" s="7"/>
      <c r="E28" s="1"/>
      <c r="F28" s="1">
        <f t="shared" ref="F28" si="16">E29-E27</f>
        <v>10000</v>
      </c>
      <c r="G28" s="1">
        <f t="shared" ref="G28" si="17">F28/(B29-B27)</f>
        <v>100</v>
      </c>
      <c r="H28" s="1">
        <f t="shared" ref="H28" si="18">D29-D27</f>
        <v>56500</v>
      </c>
      <c r="I28" s="1">
        <f>H28/(B29-B27)</f>
        <v>565</v>
      </c>
      <c r="J28" s="1"/>
    </row>
    <row r="29" spans="2:10" x14ac:dyDescent="0.2">
      <c r="B29" s="7">
        <v>600</v>
      </c>
      <c r="C29" s="7">
        <v>350</v>
      </c>
      <c r="D29" s="7">
        <v>174000</v>
      </c>
      <c r="E29" s="1">
        <f t="shared" ref="E29" si="19">B29*C29</f>
        <v>210000</v>
      </c>
      <c r="F29" s="1"/>
      <c r="G29" s="1"/>
      <c r="H29" s="1"/>
      <c r="I29" s="1"/>
      <c r="J29" s="1">
        <f>D29/B29</f>
        <v>290</v>
      </c>
    </row>
    <row r="30" spans="2:10" x14ac:dyDescent="0.2">
      <c r="B30" s="7">
        <v>650</v>
      </c>
      <c r="C30" s="7"/>
      <c r="D30" s="7"/>
      <c r="E30" s="1"/>
      <c r="F30" s="1">
        <f t="shared" ref="F30" si="20">E31-E29</f>
        <v>0</v>
      </c>
      <c r="G30" s="1">
        <f t="shared" ref="G30" si="21">F30/(B31-B29)</f>
        <v>0</v>
      </c>
      <c r="H30" s="1">
        <f t="shared" ref="H30" si="22">D31-D29</f>
        <v>92500</v>
      </c>
      <c r="I30" s="1">
        <f>H30/(B31-B29)</f>
        <v>925</v>
      </c>
      <c r="J30" s="1"/>
    </row>
    <row r="31" spans="2:10" x14ac:dyDescent="0.2">
      <c r="B31" s="7">
        <v>700</v>
      </c>
      <c r="C31" s="7">
        <v>300</v>
      </c>
      <c r="D31" s="7">
        <v>266500</v>
      </c>
      <c r="E31" s="1">
        <f t="shared" ref="E31" si="23">B31*C31</f>
        <v>210000</v>
      </c>
      <c r="F31" s="1"/>
      <c r="G31" s="1"/>
      <c r="H31" s="1"/>
      <c r="I31" s="1"/>
      <c r="J31" s="1">
        <f>D31/B31</f>
        <v>380.71428571428572</v>
      </c>
    </row>
  </sheetData>
  <pageMargins left="0.78740157499999996" right="0.78740157499999996" top="0.984251969" bottom="0.984251969" header="0.5" footer="0.5"/>
  <pageSetup scale="95" orientation="landscape" verticalDpi="300"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E076B1-41D8-409A-A821-C5FA342FAB96}">
  <sheetPr>
    <pageSetUpPr fitToPage="1"/>
  </sheetPr>
  <dimension ref="A1:L50"/>
  <sheetViews>
    <sheetView workbookViewId="0">
      <selection activeCell="B51" sqref="B51"/>
    </sheetView>
  </sheetViews>
  <sheetFormatPr baseColWidth="10" defaultRowHeight="12.75" x14ac:dyDescent="0.2"/>
  <cols>
    <col min="1" max="1" width="3.7109375" customWidth="1"/>
    <col min="4" max="4" width="13.7109375" bestFit="1" customWidth="1"/>
    <col min="5" max="5" width="13.7109375" customWidth="1"/>
    <col min="6" max="6" width="12.7109375" customWidth="1"/>
  </cols>
  <sheetData>
    <row r="1" spans="1:12" x14ac:dyDescent="0.2">
      <c r="B1" s="5"/>
    </row>
    <row r="3" spans="1:12" s="2" customFormat="1" x14ac:dyDescent="0.2">
      <c r="A3" s="2" t="s">
        <v>11</v>
      </c>
      <c r="B3" s="6" t="s">
        <v>10</v>
      </c>
      <c r="C3" s="6" t="s">
        <v>9</v>
      </c>
      <c r="D3" s="6" t="s">
        <v>5</v>
      </c>
      <c r="E3" s="4" t="s">
        <v>4</v>
      </c>
      <c r="F3" s="4" t="s">
        <v>8</v>
      </c>
      <c r="G3" s="4" t="s">
        <v>7</v>
      </c>
      <c r="H3" s="4" t="s">
        <v>6</v>
      </c>
      <c r="I3" s="4" t="s">
        <v>3</v>
      </c>
      <c r="J3" s="4" t="s">
        <v>2</v>
      </c>
      <c r="K3" s="4" t="s">
        <v>1</v>
      </c>
      <c r="L3" s="4" t="s">
        <v>0</v>
      </c>
    </row>
    <row r="4" spans="1:12" x14ac:dyDescent="0.2">
      <c r="B4" s="7">
        <v>0</v>
      </c>
      <c r="C4" s="7"/>
      <c r="D4" s="7">
        <v>0</v>
      </c>
      <c r="E4" s="1">
        <v>25000</v>
      </c>
      <c r="F4" s="1"/>
      <c r="G4" s="1"/>
      <c r="H4" s="1"/>
      <c r="I4" s="1"/>
      <c r="J4" s="1"/>
      <c r="K4" s="1"/>
      <c r="L4" s="1"/>
    </row>
    <row r="5" spans="1:12" x14ac:dyDescent="0.2">
      <c r="B5" s="7">
        <v>500</v>
      </c>
      <c r="C5" s="7"/>
      <c r="D5" s="7"/>
      <c r="E5" s="1"/>
      <c r="F5" s="1"/>
      <c r="G5" s="1">
        <f>F6-F4</f>
        <v>45000</v>
      </c>
      <c r="H5" s="1">
        <f>G5/(B6-B4)</f>
        <v>45</v>
      </c>
      <c r="I5" s="1">
        <f>D6-D4</f>
        <v>55000</v>
      </c>
      <c r="J5" s="1">
        <f>I5/(B6-B4)</f>
        <v>55</v>
      </c>
      <c r="K5" s="1"/>
      <c r="L5" s="1"/>
    </row>
    <row r="6" spans="1:12" x14ac:dyDescent="0.2">
      <c r="B6" s="7">
        <v>1000</v>
      </c>
      <c r="C6" s="7">
        <v>45</v>
      </c>
      <c r="D6" s="7">
        <v>55000</v>
      </c>
      <c r="E6" s="1">
        <f>D6+$E$4</f>
        <v>80000</v>
      </c>
      <c r="F6" s="1">
        <f>B6*C6</f>
        <v>45000</v>
      </c>
      <c r="G6" s="1"/>
      <c r="H6" s="1"/>
      <c r="I6" s="1"/>
      <c r="J6" s="1"/>
      <c r="K6" s="1">
        <f>D6/B6</f>
        <v>55</v>
      </c>
      <c r="L6" s="1">
        <f>E6/B6</f>
        <v>80</v>
      </c>
    </row>
    <row r="7" spans="1:12" x14ac:dyDescent="0.2">
      <c r="B7" s="7">
        <v>1500</v>
      </c>
      <c r="C7" s="7"/>
      <c r="D7" s="7"/>
      <c r="E7" s="1"/>
      <c r="F7" s="1"/>
      <c r="G7" s="1">
        <f t="shared" ref="G7" si="0">F8-F6</f>
        <v>45000</v>
      </c>
      <c r="H7" s="1">
        <f t="shared" ref="H7" si="1">G7/(B8-B6)</f>
        <v>45</v>
      </c>
      <c r="I7" s="1">
        <f t="shared" ref="I7" si="2">D8-D6</f>
        <v>35000</v>
      </c>
      <c r="J7" s="1">
        <f>I7/(B8-B6)</f>
        <v>35</v>
      </c>
      <c r="K7" s="1"/>
      <c r="L7" s="1"/>
    </row>
    <row r="8" spans="1:12" x14ac:dyDescent="0.2">
      <c r="B8" s="7">
        <v>2000</v>
      </c>
      <c r="C8" s="7">
        <v>45</v>
      </c>
      <c r="D8" s="7">
        <v>90000</v>
      </c>
      <c r="E8" s="1">
        <f t="shared" ref="E8" si="3">D8+$E$4</f>
        <v>115000</v>
      </c>
      <c r="F8" s="1">
        <f t="shared" ref="F8" si="4">B8*C8</f>
        <v>90000</v>
      </c>
      <c r="G8" s="1"/>
      <c r="H8" s="1"/>
      <c r="I8" s="1"/>
      <c r="J8" s="1"/>
      <c r="K8" s="1">
        <f>D8/B8</f>
        <v>45</v>
      </c>
      <c r="L8" s="1">
        <f t="shared" ref="L8" si="5">E8/B8</f>
        <v>57.5</v>
      </c>
    </row>
    <row r="9" spans="1:12" x14ac:dyDescent="0.2">
      <c r="B9" s="7">
        <v>2500</v>
      </c>
      <c r="C9" s="7"/>
      <c r="D9" s="7"/>
      <c r="E9" s="1"/>
      <c r="F9" s="1"/>
      <c r="G9" s="1">
        <f t="shared" ref="G9" si="6">F10-F8</f>
        <v>45000</v>
      </c>
      <c r="H9" s="1">
        <f t="shared" ref="H9" si="7">G9/(B10-B8)</f>
        <v>45</v>
      </c>
      <c r="I9" s="1">
        <f t="shared" ref="I9" si="8">D10-D8</f>
        <v>26000</v>
      </c>
      <c r="J9" s="1">
        <f>I9/(B10-B8)</f>
        <v>26</v>
      </c>
      <c r="K9" s="1"/>
      <c r="L9" s="1"/>
    </row>
    <row r="10" spans="1:12" x14ac:dyDescent="0.2">
      <c r="B10" s="7">
        <v>3000</v>
      </c>
      <c r="C10" s="7">
        <v>45</v>
      </c>
      <c r="D10" s="7">
        <v>116000</v>
      </c>
      <c r="E10" s="1">
        <f t="shared" ref="E10" si="9">D10+$E$4</f>
        <v>141000</v>
      </c>
      <c r="F10" s="1">
        <f t="shared" ref="F10" si="10">B10*C10</f>
        <v>135000</v>
      </c>
      <c r="G10" s="1"/>
      <c r="H10" s="1"/>
      <c r="I10" s="1"/>
      <c r="J10" s="1"/>
      <c r="K10" s="1">
        <f>D10/B10</f>
        <v>38.666666666666664</v>
      </c>
      <c r="L10" s="1">
        <f t="shared" ref="L10" si="11">E10/B10</f>
        <v>47</v>
      </c>
    </row>
    <row r="11" spans="1:12" x14ac:dyDescent="0.2">
      <c r="B11" s="7">
        <v>3500</v>
      </c>
      <c r="C11" s="7"/>
      <c r="D11" s="7"/>
      <c r="E11" s="1"/>
      <c r="F11" s="1"/>
      <c r="G11" s="1">
        <f t="shared" ref="G11" si="12">F12-F10</f>
        <v>45000</v>
      </c>
      <c r="H11" s="1">
        <f t="shared" ref="H11" si="13">G11/(B12-B10)</f>
        <v>45</v>
      </c>
      <c r="I11" s="1">
        <f t="shared" ref="I11" si="14">D12-D10</f>
        <v>19000</v>
      </c>
      <c r="J11" s="1">
        <f>I11/(B12-B10)</f>
        <v>19</v>
      </c>
      <c r="K11" s="1"/>
      <c r="L11" s="1"/>
    </row>
    <row r="12" spans="1:12" x14ac:dyDescent="0.2">
      <c r="B12" s="7">
        <v>4000</v>
      </c>
      <c r="C12" s="7">
        <v>45</v>
      </c>
      <c r="D12" s="7">
        <v>135000</v>
      </c>
      <c r="E12" s="1">
        <f t="shared" ref="E12" si="15">D12+$E$4</f>
        <v>160000</v>
      </c>
      <c r="F12" s="1">
        <f t="shared" ref="F12" si="16">B12*C12</f>
        <v>180000</v>
      </c>
      <c r="G12" s="1"/>
      <c r="H12" s="1"/>
      <c r="I12" s="1"/>
      <c r="J12" s="1"/>
      <c r="K12" s="1">
        <f>D12/B12</f>
        <v>33.75</v>
      </c>
      <c r="L12" s="1">
        <f t="shared" ref="L12" si="17">E12/B12</f>
        <v>40</v>
      </c>
    </row>
    <row r="13" spans="1:12" x14ac:dyDescent="0.2">
      <c r="B13" s="7">
        <v>4500</v>
      </c>
      <c r="C13" s="7"/>
      <c r="D13" s="7"/>
      <c r="E13" s="1"/>
      <c r="F13" s="1"/>
      <c r="G13" s="1">
        <f t="shared" ref="G13" si="18">F14-F12</f>
        <v>45000</v>
      </c>
      <c r="H13" s="1">
        <f t="shared" ref="H13" si="19">G13/(B14-B12)</f>
        <v>45</v>
      </c>
      <c r="I13" s="1">
        <f t="shared" ref="I13" si="20">D14-D12</f>
        <v>25000</v>
      </c>
      <c r="J13" s="1">
        <f>I13/(B14-B12)</f>
        <v>25</v>
      </c>
      <c r="K13" s="1"/>
      <c r="L13" s="1"/>
    </row>
    <row r="14" spans="1:12" x14ac:dyDescent="0.2">
      <c r="B14" s="7">
        <v>5000</v>
      </c>
      <c r="C14" s="7">
        <v>45</v>
      </c>
      <c r="D14" s="7">
        <v>160000</v>
      </c>
      <c r="E14" s="1">
        <f t="shared" ref="E14" si="21">D14+$E$4</f>
        <v>185000</v>
      </c>
      <c r="F14" s="1">
        <f t="shared" ref="F14" si="22">B14*C14</f>
        <v>225000</v>
      </c>
      <c r="G14" s="1"/>
      <c r="H14" s="1"/>
      <c r="I14" s="1"/>
      <c r="J14" s="1"/>
      <c r="K14" s="1">
        <f>D14/B14</f>
        <v>32</v>
      </c>
      <c r="L14" s="1">
        <f t="shared" ref="L14" si="23">E14/B14</f>
        <v>37</v>
      </c>
    </row>
    <row r="15" spans="1:12" x14ac:dyDescent="0.2">
      <c r="B15" s="7">
        <v>5500</v>
      </c>
      <c r="C15" s="7"/>
      <c r="D15" s="7"/>
      <c r="E15" s="1"/>
      <c r="F15" s="1"/>
      <c r="G15" s="1">
        <f t="shared" ref="G15" si="24">F16-F14</f>
        <v>45000</v>
      </c>
      <c r="H15" s="1">
        <f t="shared" ref="H15" si="25">G15/(B16-B14)</f>
        <v>45</v>
      </c>
      <c r="I15" s="1">
        <f t="shared" ref="I15" si="26">D16-D14</f>
        <v>49000</v>
      </c>
      <c r="J15" s="1">
        <f>I15/(B16-B14)</f>
        <v>49</v>
      </c>
      <c r="K15" s="1"/>
      <c r="L15" s="1"/>
    </row>
    <row r="16" spans="1:12" x14ac:dyDescent="0.2">
      <c r="B16" s="7">
        <v>6000</v>
      </c>
      <c r="C16" s="7">
        <v>45</v>
      </c>
      <c r="D16" s="7">
        <v>209000</v>
      </c>
      <c r="E16" s="1">
        <f t="shared" ref="E16" si="27">D16+$E$4</f>
        <v>234000</v>
      </c>
      <c r="F16" s="1">
        <f t="shared" ref="F16" si="28">B16*C16</f>
        <v>270000</v>
      </c>
      <c r="G16" s="1"/>
      <c r="H16" s="1"/>
      <c r="I16" s="1"/>
      <c r="J16" s="1"/>
      <c r="K16" s="1">
        <f>D16/B16</f>
        <v>34.833333333333336</v>
      </c>
      <c r="L16" s="1">
        <f t="shared" ref="L16" si="29">E16/B16</f>
        <v>39</v>
      </c>
    </row>
    <row r="17" spans="2:12" x14ac:dyDescent="0.2">
      <c r="B17" s="7">
        <v>6500</v>
      </c>
      <c r="C17" s="7"/>
      <c r="D17" s="7"/>
      <c r="E17" s="1"/>
      <c r="F17" s="1"/>
      <c r="G17" s="1">
        <f t="shared" ref="G17" si="30">F18-F16</f>
        <v>45000</v>
      </c>
      <c r="H17" s="1">
        <f t="shared" ref="H17" si="31">G17/(B18-B16)</f>
        <v>45</v>
      </c>
      <c r="I17" s="1">
        <f t="shared" ref="I17" si="32">D18-D16</f>
        <v>91000</v>
      </c>
      <c r="J17" s="1">
        <f>I17/(B18-B16)</f>
        <v>91</v>
      </c>
      <c r="K17" s="1"/>
      <c r="L17" s="1"/>
    </row>
    <row r="18" spans="2:12" x14ac:dyDescent="0.2">
      <c r="B18" s="7">
        <v>7000</v>
      </c>
      <c r="C18" s="7">
        <v>45</v>
      </c>
      <c r="D18" s="7">
        <v>300000</v>
      </c>
      <c r="E18" s="1">
        <f t="shared" ref="E18" si="33">D18+$E$4</f>
        <v>325000</v>
      </c>
      <c r="F18" s="1">
        <f t="shared" ref="F18" si="34">B18*C18</f>
        <v>315000</v>
      </c>
      <c r="G18" s="1"/>
      <c r="H18" s="1"/>
      <c r="I18" s="1"/>
      <c r="J18" s="1"/>
      <c r="K18" s="1">
        <f>D18/B18</f>
        <v>42.857142857142854</v>
      </c>
      <c r="L18" s="1">
        <f t="shared" ref="L18" si="35">E18/B18</f>
        <v>46.428571428571431</v>
      </c>
    </row>
    <row r="46" spans="1:2" x14ac:dyDescent="0.2">
      <c r="B46" t="s">
        <v>33</v>
      </c>
    </row>
    <row r="48" spans="1:2" x14ac:dyDescent="0.2">
      <c r="A48" t="s">
        <v>27</v>
      </c>
      <c r="B48" t="s">
        <v>34</v>
      </c>
    </row>
    <row r="50" spans="1:2" x14ac:dyDescent="0.2">
      <c r="A50" t="s">
        <v>28</v>
      </c>
      <c r="B50" t="s">
        <v>35</v>
      </c>
    </row>
  </sheetData>
  <pageMargins left="0.78740157499999996" right="0.78740157499999996" top="0.984251969" bottom="0.984251969" header="0.5" footer="0.5"/>
  <pageSetup scale="95" orientation="landscape" verticalDpi="300"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4B016A-8EE8-4898-8587-DECEBE7F3703}">
  <sheetPr>
    <pageSetUpPr fitToPage="1"/>
  </sheetPr>
  <dimension ref="B1:L23"/>
  <sheetViews>
    <sheetView topLeftCell="A4" workbookViewId="0">
      <selection activeCell="I70" sqref="I70"/>
    </sheetView>
  </sheetViews>
  <sheetFormatPr baseColWidth="10" defaultRowHeight="12.75" x14ac:dyDescent="0.2"/>
  <cols>
    <col min="1" max="1" width="3.7109375" customWidth="1"/>
    <col min="4" max="4" width="13.7109375" bestFit="1" customWidth="1"/>
    <col min="5" max="5" width="13.7109375" customWidth="1"/>
    <col min="6" max="6" width="12.7109375" customWidth="1"/>
  </cols>
  <sheetData>
    <row r="1" spans="2:12" x14ac:dyDescent="0.2">
      <c r="B1" s="5"/>
    </row>
    <row r="2" spans="2:12" x14ac:dyDescent="0.2">
      <c r="B2" s="5"/>
    </row>
    <row r="3" spans="2:12" x14ac:dyDescent="0.2">
      <c r="B3" s="5"/>
    </row>
    <row r="4" spans="2:12" x14ac:dyDescent="0.2">
      <c r="B4" s="5"/>
    </row>
    <row r="6" spans="2:12" s="2" customFormat="1" x14ac:dyDescent="0.2">
      <c r="B6" s="6" t="s">
        <v>10</v>
      </c>
      <c r="C6" s="6" t="s">
        <v>9</v>
      </c>
      <c r="D6" s="6" t="s">
        <v>5</v>
      </c>
      <c r="E6" s="4" t="s">
        <v>4</v>
      </c>
      <c r="F6" s="4" t="s">
        <v>8</v>
      </c>
      <c r="G6" s="4" t="s">
        <v>7</v>
      </c>
      <c r="H6" s="4" t="s">
        <v>6</v>
      </c>
      <c r="I6" s="4" t="s">
        <v>3</v>
      </c>
      <c r="J6" s="4" t="s">
        <v>2</v>
      </c>
      <c r="K6" s="4" t="s">
        <v>1</v>
      </c>
      <c r="L6" s="4" t="s">
        <v>0</v>
      </c>
    </row>
    <row r="7" spans="2:12" x14ac:dyDescent="0.2">
      <c r="B7" s="7">
        <v>0</v>
      </c>
      <c r="C7" s="7"/>
      <c r="D7" s="7">
        <v>0</v>
      </c>
      <c r="E7" s="1">
        <v>50000</v>
      </c>
      <c r="F7" s="1"/>
      <c r="G7" s="1"/>
      <c r="H7" s="1"/>
      <c r="I7" s="1"/>
      <c r="J7" s="1"/>
      <c r="K7" s="1"/>
      <c r="L7" s="1"/>
    </row>
    <row r="8" spans="2:12" x14ac:dyDescent="0.2">
      <c r="B8" s="7">
        <v>500</v>
      </c>
      <c r="C8" s="7"/>
      <c r="D8" s="7"/>
      <c r="E8" s="1"/>
      <c r="F8" s="1"/>
      <c r="G8" s="1">
        <f>F9-F7</f>
        <v>120000</v>
      </c>
      <c r="H8" s="1">
        <f>G8/(B9-B7)</f>
        <v>120</v>
      </c>
      <c r="I8" s="1">
        <f>D9-D7</f>
        <v>190000</v>
      </c>
      <c r="J8" s="1">
        <f>I8/(B9-B7)</f>
        <v>190</v>
      </c>
      <c r="K8" s="1"/>
      <c r="L8" s="1"/>
    </row>
    <row r="9" spans="2:12" x14ac:dyDescent="0.2">
      <c r="B9" s="7">
        <v>1000</v>
      </c>
      <c r="C9" s="7">
        <v>120</v>
      </c>
      <c r="D9" s="7">
        <v>190000</v>
      </c>
      <c r="E9" s="1">
        <f>D9+$E$7</f>
        <v>240000</v>
      </c>
      <c r="F9" s="1">
        <f>B9*C9</f>
        <v>120000</v>
      </c>
      <c r="G9" s="1"/>
      <c r="H9" s="1"/>
      <c r="I9" s="1"/>
      <c r="J9" s="1"/>
      <c r="K9" s="1">
        <f>D9/B9</f>
        <v>190</v>
      </c>
      <c r="L9" s="1">
        <f>E9/B9</f>
        <v>240</v>
      </c>
    </row>
    <row r="10" spans="2:12" x14ac:dyDescent="0.2">
      <c r="B10" s="7">
        <v>1500</v>
      </c>
      <c r="C10" s="7"/>
      <c r="D10" s="7"/>
      <c r="E10" s="1"/>
      <c r="F10" s="1"/>
      <c r="G10" s="1">
        <f t="shared" ref="G10" si="0">F11-F9</f>
        <v>120000</v>
      </c>
      <c r="H10" s="1">
        <f t="shared" ref="H10" si="1">G10/(B11-B9)</f>
        <v>120</v>
      </c>
      <c r="I10" s="1">
        <f t="shared" ref="I10" si="2">D11-D9</f>
        <v>30000</v>
      </c>
      <c r="J10" s="1">
        <f>I10/(B11-B9)</f>
        <v>30</v>
      </c>
      <c r="K10" s="1"/>
      <c r="L10" s="1"/>
    </row>
    <row r="11" spans="2:12" x14ac:dyDescent="0.2">
      <c r="B11" s="7">
        <v>2000</v>
      </c>
      <c r="C11" s="7">
        <v>120</v>
      </c>
      <c r="D11" s="7">
        <v>220000</v>
      </c>
      <c r="E11" s="1">
        <f t="shared" ref="E11" si="3">D11+$E$7</f>
        <v>270000</v>
      </c>
      <c r="F11" s="1">
        <f t="shared" ref="F11" si="4">B11*C11</f>
        <v>240000</v>
      </c>
      <c r="G11" s="1"/>
      <c r="H11" s="1"/>
      <c r="I11" s="1"/>
      <c r="J11" s="1"/>
      <c r="K11" s="1">
        <f>D11/B11</f>
        <v>110</v>
      </c>
      <c r="L11" s="1">
        <f t="shared" ref="L11" si="5">E11/B11</f>
        <v>135</v>
      </c>
    </row>
    <row r="12" spans="2:12" x14ac:dyDescent="0.2">
      <c r="B12" s="7">
        <v>2500</v>
      </c>
      <c r="C12" s="7"/>
      <c r="D12" s="7"/>
      <c r="E12" s="1"/>
      <c r="F12" s="1"/>
      <c r="G12" s="1">
        <f t="shared" ref="G12" si="6">F13-F11</f>
        <v>120000</v>
      </c>
      <c r="H12" s="1">
        <f t="shared" ref="H12" si="7">G12/(B13-B11)</f>
        <v>120</v>
      </c>
      <c r="I12" s="1">
        <f t="shared" ref="I12" si="8">D13-D11</f>
        <v>20000</v>
      </c>
      <c r="J12" s="1">
        <f>I12/(B13-B11)</f>
        <v>20</v>
      </c>
      <c r="K12" s="1"/>
      <c r="L12" s="1"/>
    </row>
    <row r="13" spans="2:12" x14ac:dyDescent="0.2">
      <c r="B13" s="7">
        <v>3000</v>
      </c>
      <c r="C13" s="7">
        <v>120</v>
      </c>
      <c r="D13" s="7">
        <v>240000</v>
      </c>
      <c r="E13" s="1">
        <f t="shared" ref="E13" si="9">D13+$E$7</f>
        <v>290000</v>
      </c>
      <c r="F13" s="1">
        <f t="shared" ref="F13" si="10">B13*C13</f>
        <v>360000</v>
      </c>
      <c r="G13" s="1"/>
      <c r="H13" s="1"/>
      <c r="I13" s="1"/>
      <c r="J13" s="1"/>
      <c r="K13" s="1">
        <f>D13/B13</f>
        <v>80</v>
      </c>
      <c r="L13" s="1">
        <f t="shared" ref="L13" si="11">E13/B13</f>
        <v>96.666666666666671</v>
      </c>
    </row>
    <row r="14" spans="2:12" x14ac:dyDescent="0.2">
      <c r="B14" s="7">
        <v>3500</v>
      </c>
      <c r="C14" s="7"/>
      <c r="D14" s="7"/>
      <c r="E14" s="1"/>
      <c r="F14" s="1"/>
      <c r="G14" s="1">
        <f t="shared" ref="G14" si="12">F15-F13</f>
        <v>120000</v>
      </c>
      <c r="H14" s="1">
        <f t="shared" ref="H14" si="13">G14/(B15-B13)</f>
        <v>120</v>
      </c>
      <c r="I14" s="1">
        <f t="shared" ref="I14" si="14">D15-D13</f>
        <v>40000</v>
      </c>
      <c r="J14" s="1">
        <f>I14/(B15-B13)</f>
        <v>40</v>
      </c>
      <c r="K14" s="1"/>
      <c r="L14" s="1"/>
    </row>
    <row r="15" spans="2:12" x14ac:dyDescent="0.2">
      <c r="B15" s="7">
        <v>4000</v>
      </c>
      <c r="C15" s="7">
        <v>120</v>
      </c>
      <c r="D15" s="7">
        <v>280000</v>
      </c>
      <c r="E15" s="1">
        <f t="shared" ref="E15" si="15">D15+$E$7</f>
        <v>330000</v>
      </c>
      <c r="F15" s="1">
        <f t="shared" ref="F15" si="16">B15*C15</f>
        <v>480000</v>
      </c>
      <c r="G15" s="1"/>
      <c r="H15" s="1"/>
      <c r="I15" s="1"/>
      <c r="J15" s="1"/>
      <c r="K15" s="1">
        <f>D15/B15</f>
        <v>70</v>
      </c>
      <c r="L15" s="1">
        <f t="shared" ref="L15" si="17">E15/B15</f>
        <v>82.5</v>
      </c>
    </row>
    <row r="16" spans="2:12" x14ac:dyDescent="0.2">
      <c r="B16" s="7">
        <v>4500</v>
      </c>
      <c r="C16" s="7"/>
      <c r="D16" s="7"/>
      <c r="E16" s="1"/>
      <c r="F16" s="1"/>
      <c r="G16" s="1">
        <f t="shared" ref="G16" si="18">F17-F15</f>
        <v>120000</v>
      </c>
      <c r="H16" s="1">
        <f t="shared" ref="H16" si="19">G16/(B17-B15)</f>
        <v>120</v>
      </c>
      <c r="I16" s="1">
        <f t="shared" ref="I16" si="20">D17-D15</f>
        <v>90000</v>
      </c>
      <c r="J16" s="1">
        <f>I16/(B17-B15)</f>
        <v>90</v>
      </c>
      <c r="K16" s="1"/>
      <c r="L16" s="1"/>
    </row>
    <row r="17" spans="2:12" x14ac:dyDescent="0.2">
      <c r="B17" s="7">
        <v>5000</v>
      </c>
      <c r="C17" s="7">
        <v>120</v>
      </c>
      <c r="D17" s="7">
        <v>370000</v>
      </c>
      <c r="E17" s="1">
        <f t="shared" ref="E17" si="21">D17+$E$7</f>
        <v>420000</v>
      </c>
      <c r="F17" s="1">
        <f t="shared" ref="F17" si="22">B17*C17</f>
        <v>600000</v>
      </c>
      <c r="G17" s="1"/>
      <c r="H17" s="1"/>
      <c r="I17" s="1"/>
      <c r="J17" s="1"/>
      <c r="K17" s="1">
        <f>D17/B17</f>
        <v>74</v>
      </c>
      <c r="L17" s="1">
        <f t="shared" ref="L17" si="23">E17/B17</f>
        <v>84</v>
      </c>
    </row>
    <row r="18" spans="2:12" x14ac:dyDescent="0.2">
      <c r="B18" s="7">
        <v>5500</v>
      </c>
      <c r="C18" s="7"/>
      <c r="D18" s="7"/>
      <c r="E18" s="1"/>
      <c r="F18" s="1"/>
      <c r="G18" s="1">
        <f t="shared" ref="G18" si="24">F19-F17</f>
        <v>120000</v>
      </c>
      <c r="H18" s="1">
        <f t="shared" ref="H18" si="25">G18/(B19-B17)</f>
        <v>120</v>
      </c>
      <c r="I18" s="1">
        <f t="shared" ref="I18" si="26">D19-D17</f>
        <v>140000</v>
      </c>
      <c r="J18" s="1">
        <f>I18/(B19-B17)</f>
        <v>140</v>
      </c>
      <c r="K18" s="1"/>
      <c r="L18" s="1"/>
    </row>
    <row r="19" spans="2:12" x14ac:dyDescent="0.2">
      <c r="B19" s="7">
        <v>6000</v>
      </c>
      <c r="C19" s="7">
        <v>120</v>
      </c>
      <c r="D19" s="7">
        <v>510000</v>
      </c>
      <c r="E19" s="1">
        <f t="shared" ref="E19" si="27">D19+$E$7</f>
        <v>560000</v>
      </c>
      <c r="F19" s="1">
        <f t="shared" ref="F19" si="28">B19*C19</f>
        <v>720000</v>
      </c>
      <c r="G19" s="1"/>
      <c r="H19" s="1"/>
      <c r="I19" s="1"/>
      <c r="J19" s="1"/>
      <c r="K19" s="1">
        <f>D19/B19</f>
        <v>85</v>
      </c>
      <c r="L19" s="1">
        <f t="shared" ref="L19" si="29">E19/B19</f>
        <v>93.333333333333329</v>
      </c>
    </row>
    <row r="20" spans="2:12" x14ac:dyDescent="0.2">
      <c r="B20" s="7">
        <v>6500</v>
      </c>
      <c r="C20" s="7"/>
      <c r="D20" s="7"/>
      <c r="E20" s="1"/>
      <c r="F20" s="1"/>
      <c r="G20" s="1">
        <f t="shared" ref="G20:G22" si="30">F21-F19</f>
        <v>120000</v>
      </c>
      <c r="H20" s="1">
        <f t="shared" ref="H20" si="31">G20/(B21-B19)</f>
        <v>120</v>
      </c>
      <c r="I20" s="1">
        <f t="shared" ref="I20" si="32">D21-D19</f>
        <v>190000</v>
      </c>
      <c r="J20" s="1">
        <f>I20/(B21-B19)</f>
        <v>190</v>
      </c>
      <c r="K20" s="1"/>
      <c r="L20" s="1"/>
    </row>
    <row r="21" spans="2:12" x14ac:dyDescent="0.2">
      <c r="B21" s="7">
        <v>7000</v>
      </c>
      <c r="C21" s="7">
        <v>120</v>
      </c>
      <c r="D21" s="7">
        <v>700000</v>
      </c>
      <c r="E21" s="1">
        <f t="shared" ref="E21" si="33">D21+$E$7</f>
        <v>750000</v>
      </c>
      <c r="F21" s="1">
        <f t="shared" ref="F21" si="34">B21*C21</f>
        <v>840000</v>
      </c>
      <c r="G21" s="1"/>
      <c r="H21" s="1"/>
      <c r="I21" s="1"/>
      <c r="J21" s="1"/>
      <c r="K21" s="1">
        <f>D21/B21</f>
        <v>100</v>
      </c>
      <c r="L21" s="1">
        <f t="shared" ref="L21" si="35">E21/B21</f>
        <v>107.14285714285714</v>
      </c>
    </row>
    <row r="22" spans="2:12" x14ac:dyDescent="0.2">
      <c r="B22" s="7">
        <v>7500</v>
      </c>
      <c r="C22" s="7"/>
      <c r="D22" s="7"/>
      <c r="E22" s="1"/>
      <c r="F22" s="1"/>
      <c r="G22" s="1">
        <f t="shared" si="30"/>
        <v>120000</v>
      </c>
      <c r="H22" s="1">
        <f t="shared" ref="H22" si="36">G22/(B23-B21)</f>
        <v>120</v>
      </c>
      <c r="I22" s="1">
        <f t="shared" ref="I22" si="37">D23-D21</f>
        <v>310000</v>
      </c>
      <c r="J22" s="1">
        <f>I22/(B23-B21)</f>
        <v>310</v>
      </c>
      <c r="K22" s="1"/>
      <c r="L22" s="1"/>
    </row>
    <row r="23" spans="2:12" x14ac:dyDescent="0.2">
      <c r="B23" s="7">
        <v>8000</v>
      </c>
      <c r="C23" s="7">
        <v>120</v>
      </c>
      <c r="D23" s="7">
        <v>1010000</v>
      </c>
      <c r="E23" s="1">
        <f t="shared" ref="E23" si="38">D23+$E$7</f>
        <v>1060000</v>
      </c>
      <c r="F23" s="1">
        <f t="shared" ref="F23" si="39">B23*C23</f>
        <v>960000</v>
      </c>
      <c r="G23" s="1"/>
      <c r="H23" s="1"/>
      <c r="I23" s="1"/>
      <c r="J23" s="1"/>
      <c r="K23" s="1">
        <f>D23/B23</f>
        <v>126.25</v>
      </c>
      <c r="L23" s="1">
        <f t="shared" ref="L23" si="40">E23/B23</f>
        <v>132.5</v>
      </c>
    </row>
  </sheetData>
  <pageMargins left="0.78740157499999996" right="0.78740157499999996" top="0.984251969" bottom="0.984251969" header="0.5" footer="0.5"/>
  <pageSetup scale="95" orientation="landscape" verticalDpi="300"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5437A-B926-4DF8-BE7B-882712583F2E}">
  <sheetPr>
    <pageSetUpPr fitToPage="1"/>
  </sheetPr>
  <dimension ref="A1:J58"/>
  <sheetViews>
    <sheetView topLeftCell="A37" workbookViewId="0">
      <selection activeCell="G54" sqref="G54"/>
    </sheetView>
  </sheetViews>
  <sheetFormatPr baseColWidth="10" defaultRowHeight="12.75" x14ac:dyDescent="0.2"/>
  <cols>
    <col min="1" max="1" width="3.7109375" customWidth="1"/>
    <col min="4" max="4" width="13.7109375" bestFit="1" customWidth="1"/>
    <col min="5" max="5" width="13.7109375" customWidth="1"/>
    <col min="6" max="6" width="12.7109375" customWidth="1"/>
  </cols>
  <sheetData>
    <row r="1" spans="2:10" x14ac:dyDescent="0.2">
      <c r="B1" s="5"/>
    </row>
    <row r="2" spans="2:10" x14ac:dyDescent="0.2">
      <c r="B2" s="5"/>
    </row>
    <row r="3" spans="2:10" x14ac:dyDescent="0.2">
      <c r="B3" s="5"/>
    </row>
    <row r="4" spans="2:10" x14ac:dyDescent="0.2">
      <c r="B4" s="5"/>
    </row>
    <row r="6" spans="2:10" s="2" customFormat="1" x14ac:dyDescent="0.2">
      <c r="B6" s="6" t="s">
        <v>10</v>
      </c>
      <c r="C6" s="6" t="s">
        <v>9</v>
      </c>
      <c r="D6" s="6" t="s">
        <v>3</v>
      </c>
      <c r="E6" s="4" t="s">
        <v>4</v>
      </c>
      <c r="F6" s="4" t="s">
        <v>8</v>
      </c>
      <c r="G6" s="4" t="s">
        <v>7</v>
      </c>
      <c r="H6" s="4" t="s">
        <v>6</v>
      </c>
      <c r="I6" s="4" t="s">
        <v>2</v>
      </c>
      <c r="J6" s="4" t="s">
        <v>0</v>
      </c>
    </row>
    <row r="7" spans="2:10" x14ac:dyDescent="0.2">
      <c r="B7" s="7">
        <v>0</v>
      </c>
      <c r="C7" s="7"/>
      <c r="D7" s="7"/>
      <c r="E7" s="7">
        <v>2000000</v>
      </c>
      <c r="F7" s="1"/>
      <c r="G7" s="1"/>
      <c r="H7" s="1"/>
      <c r="I7" s="1"/>
      <c r="J7" s="1"/>
    </row>
    <row r="8" spans="2:10" x14ac:dyDescent="0.2">
      <c r="B8" s="7">
        <v>50</v>
      </c>
      <c r="C8" s="7"/>
      <c r="D8" s="7">
        <v>4000000</v>
      </c>
      <c r="E8" s="1"/>
      <c r="F8" s="1"/>
      <c r="G8" s="1">
        <f>F9-F7</f>
        <v>5500000</v>
      </c>
      <c r="H8" s="1">
        <f>G8/(B9-B7)</f>
        <v>55000</v>
      </c>
      <c r="I8" s="1">
        <f>D8/(B9-B7)</f>
        <v>40000</v>
      </c>
      <c r="J8" s="1"/>
    </row>
    <row r="9" spans="2:10" x14ac:dyDescent="0.2">
      <c r="B9" s="7">
        <v>100</v>
      </c>
      <c r="C9" s="7">
        <v>55000</v>
      </c>
      <c r="D9" s="7"/>
      <c r="E9" s="1">
        <f>E7+D8</f>
        <v>6000000</v>
      </c>
      <c r="F9" s="1">
        <f>B9*C9</f>
        <v>5500000</v>
      </c>
      <c r="G9" s="1"/>
      <c r="H9" s="1"/>
      <c r="I9" s="1"/>
      <c r="J9" s="1">
        <f>E9/B9</f>
        <v>60000</v>
      </c>
    </row>
    <row r="10" spans="2:10" x14ac:dyDescent="0.2">
      <c r="B10" s="7">
        <v>150</v>
      </c>
      <c r="C10" s="7"/>
      <c r="D10" s="7">
        <v>3000000</v>
      </c>
      <c r="E10" s="1"/>
      <c r="F10" s="1"/>
      <c r="G10" s="1">
        <f t="shared" ref="G10" si="0">F11-F9</f>
        <v>5500000</v>
      </c>
      <c r="H10" s="1">
        <f t="shared" ref="H10" si="1">G10/(B11-B9)</f>
        <v>55000</v>
      </c>
      <c r="I10" s="1">
        <f t="shared" ref="I10" si="2">D10/(B11-B9)</f>
        <v>30000</v>
      </c>
      <c r="J10" s="1"/>
    </row>
    <row r="11" spans="2:10" x14ac:dyDescent="0.2">
      <c r="B11" s="7">
        <v>200</v>
      </c>
      <c r="C11" s="7">
        <v>55000</v>
      </c>
      <c r="D11" s="7"/>
      <c r="E11" s="1">
        <f t="shared" ref="E11" si="3">E9+D10</f>
        <v>9000000</v>
      </c>
      <c r="F11" s="1">
        <f t="shared" ref="F11" si="4">B11*C11</f>
        <v>11000000</v>
      </c>
      <c r="G11" s="1"/>
      <c r="H11" s="1"/>
      <c r="I11" s="1"/>
      <c r="J11" s="1">
        <f>E11/B11</f>
        <v>45000</v>
      </c>
    </row>
    <row r="12" spans="2:10" x14ac:dyDescent="0.2">
      <c r="B12" s="7">
        <v>250</v>
      </c>
      <c r="C12" s="7"/>
      <c r="D12" s="7">
        <v>1800000</v>
      </c>
      <c r="E12" s="1"/>
      <c r="F12" s="1"/>
      <c r="G12" s="1">
        <f t="shared" ref="G12" si="5">F13-F11</f>
        <v>5500000</v>
      </c>
      <c r="H12" s="1">
        <f t="shared" ref="H12" si="6">G12/(B13-B11)</f>
        <v>55000</v>
      </c>
      <c r="I12" s="1">
        <f t="shared" ref="I12" si="7">D12/(B13-B11)</f>
        <v>18000</v>
      </c>
      <c r="J12" s="1"/>
    </row>
    <row r="13" spans="2:10" x14ac:dyDescent="0.2">
      <c r="B13" s="7">
        <v>300</v>
      </c>
      <c r="C13" s="7">
        <v>55000</v>
      </c>
      <c r="D13" s="7"/>
      <c r="E13" s="1">
        <f t="shared" ref="E13" si="8">E11+D12</f>
        <v>10800000</v>
      </c>
      <c r="F13" s="1">
        <f t="shared" ref="F13" si="9">B13*C13</f>
        <v>16500000</v>
      </c>
      <c r="G13" s="1"/>
      <c r="H13" s="1"/>
      <c r="I13" s="1"/>
      <c r="J13" s="1">
        <f t="shared" ref="J13" si="10">E13/B13</f>
        <v>36000</v>
      </c>
    </row>
    <row r="14" spans="2:10" x14ac:dyDescent="0.2">
      <c r="B14" s="7">
        <v>350</v>
      </c>
      <c r="C14" s="7"/>
      <c r="D14" s="7">
        <v>2000000</v>
      </c>
      <c r="E14" s="1"/>
      <c r="F14" s="1"/>
      <c r="G14" s="1">
        <f t="shared" ref="G14" si="11">F15-F13</f>
        <v>5500000</v>
      </c>
      <c r="H14" s="1">
        <f t="shared" ref="H14" si="12">G14/(B15-B13)</f>
        <v>55000</v>
      </c>
      <c r="I14" s="1">
        <f t="shared" ref="I14" si="13">D14/(B15-B13)</f>
        <v>20000</v>
      </c>
      <c r="J14" s="1"/>
    </row>
    <row r="15" spans="2:10" x14ac:dyDescent="0.2">
      <c r="B15" s="7">
        <v>400</v>
      </c>
      <c r="C15" s="7">
        <v>55000</v>
      </c>
      <c r="D15" s="7"/>
      <c r="E15" s="1">
        <f t="shared" ref="E15" si="14">E13+D14</f>
        <v>12800000</v>
      </c>
      <c r="F15" s="1">
        <f t="shared" ref="F15" si="15">B15*C15</f>
        <v>22000000</v>
      </c>
      <c r="G15" s="1"/>
      <c r="H15" s="1"/>
      <c r="I15" s="1"/>
      <c r="J15" s="1">
        <f t="shared" ref="J15" si="16">E15/B15</f>
        <v>32000</v>
      </c>
    </row>
    <row r="16" spans="2:10" x14ac:dyDescent="0.2">
      <c r="B16" s="7">
        <v>450</v>
      </c>
      <c r="C16" s="7"/>
      <c r="D16" s="7">
        <v>5700000</v>
      </c>
      <c r="E16" s="1"/>
      <c r="F16" s="1"/>
      <c r="G16" s="1">
        <f t="shared" ref="G16" si="17">F17-F15</f>
        <v>5500000</v>
      </c>
      <c r="H16" s="1">
        <f t="shared" ref="H16" si="18">G16/(B17-B15)</f>
        <v>55000</v>
      </c>
      <c r="I16" s="1">
        <f t="shared" ref="I16" si="19">D16/(B17-B15)</f>
        <v>57000</v>
      </c>
      <c r="J16" s="1"/>
    </row>
    <row r="17" spans="2:10" x14ac:dyDescent="0.2">
      <c r="B17" s="7">
        <v>500</v>
      </c>
      <c r="C17" s="7">
        <v>55000</v>
      </c>
      <c r="D17" s="7"/>
      <c r="E17" s="1">
        <f t="shared" ref="E17" si="20">E15+D16</f>
        <v>18500000</v>
      </c>
      <c r="F17" s="1">
        <f t="shared" ref="F17" si="21">B17*C17</f>
        <v>27500000</v>
      </c>
      <c r="G17" s="1"/>
      <c r="H17" s="1"/>
      <c r="I17" s="1"/>
      <c r="J17" s="1">
        <f t="shared" ref="J17" si="22">E17/B17</f>
        <v>37000</v>
      </c>
    </row>
    <row r="18" spans="2:10" x14ac:dyDescent="0.2">
      <c r="B18" s="7">
        <v>550</v>
      </c>
      <c r="C18" s="7"/>
      <c r="D18" s="7">
        <v>8500000</v>
      </c>
      <c r="E18" s="1"/>
      <c r="F18" s="1"/>
      <c r="G18" s="1">
        <f t="shared" ref="G18" si="23">F19-F17</f>
        <v>5500000</v>
      </c>
      <c r="H18" s="1">
        <f t="shared" ref="H18" si="24">G18/(B19-B17)</f>
        <v>55000</v>
      </c>
      <c r="I18" s="1">
        <f t="shared" ref="I18" si="25">D18/(B19-B17)</f>
        <v>85000</v>
      </c>
      <c r="J18" s="1"/>
    </row>
    <row r="19" spans="2:10" x14ac:dyDescent="0.2">
      <c r="B19" s="7">
        <v>600</v>
      </c>
      <c r="C19" s="7">
        <v>55000</v>
      </c>
      <c r="D19" s="7"/>
      <c r="E19" s="1">
        <f t="shared" ref="E19" si="26">E17+D18</f>
        <v>27000000</v>
      </c>
      <c r="F19" s="1">
        <f t="shared" ref="F19" si="27">B19*C19</f>
        <v>33000000</v>
      </c>
      <c r="G19" s="1"/>
      <c r="H19" s="1"/>
      <c r="I19" s="1"/>
      <c r="J19" s="1">
        <f t="shared" ref="J19" si="28">E19/B19</f>
        <v>45000</v>
      </c>
    </row>
    <row r="20" spans="2:10" x14ac:dyDescent="0.2">
      <c r="B20" s="7">
        <v>650</v>
      </c>
      <c r="C20" s="7"/>
      <c r="D20" s="7">
        <v>16400000</v>
      </c>
      <c r="E20" s="1"/>
      <c r="F20" s="1"/>
      <c r="G20" s="1">
        <f t="shared" ref="G20:G22" si="29">F21-F19</f>
        <v>5500000</v>
      </c>
      <c r="H20" s="1">
        <f t="shared" ref="H20" si="30">G20/(B21-B19)</f>
        <v>55000</v>
      </c>
      <c r="I20" s="1">
        <f t="shared" ref="I20" si="31">D20/(B21-B19)</f>
        <v>164000</v>
      </c>
      <c r="J20" s="1"/>
    </row>
    <row r="21" spans="2:10" x14ac:dyDescent="0.2">
      <c r="B21" s="7">
        <v>700</v>
      </c>
      <c r="C21" s="7">
        <v>55000</v>
      </c>
      <c r="D21" s="7"/>
      <c r="E21" s="1">
        <f t="shared" ref="E21" si="32">E19+D20</f>
        <v>43400000</v>
      </c>
      <c r="F21" s="1">
        <f t="shared" ref="F21" si="33">B21*C21</f>
        <v>38500000</v>
      </c>
      <c r="G21" s="1"/>
      <c r="H21" s="1"/>
      <c r="I21" s="1"/>
      <c r="J21" s="1">
        <f t="shared" ref="J21" si="34">E21/B21</f>
        <v>62000</v>
      </c>
    </row>
    <row r="22" spans="2:10" x14ac:dyDescent="0.2">
      <c r="B22" s="7">
        <v>750</v>
      </c>
      <c r="C22" s="7"/>
      <c r="D22" s="7">
        <v>40600000</v>
      </c>
      <c r="E22" s="1"/>
      <c r="F22" s="1"/>
      <c r="G22" s="1">
        <f t="shared" si="29"/>
        <v>5500000</v>
      </c>
      <c r="H22" s="1">
        <f t="shared" ref="H22" si="35">G22/(B23-B21)</f>
        <v>55000</v>
      </c>
      <c r="I22" s="1">
        <f t="shared" ref="I22" si="36">D22/(B23-B21)</f>
        <v>406000</v>
      </c>
      <c r="J22" s="1"/>
    </row>
    <row r="23" spans="2:10" x14ac:dyDescent="0.2">
      <c r="B23" s="7">
        <v>800</v>
      </c>
      <c r="C23" s="7">
        <v>55000</v>
      </c>
      <c r="D23" s="7"/>
      <c r="E23" s="1">
        <f t="shared" ref="E23" si="37">E21+D22</f>
        <v>84000000</v>
      </c>
      <c r="F23" s="1">
        <f t="shared" ref="F23" si="38">B23*C23</f>
        <v>44000000</v>
      </c>
      <c r="G23" s="1"/>
      <c r="H23" s="1"/>
      <c r="I23" s="1"/>
      <c r="J23" s="1">
        <f t="shared" ref="J23" si="39">E23/B23</f>
        <v>105000</v>
      </c>
    </row>
    <row r="50" spans="1:2" x14ac:dyDescent="0.2">
      <c r="A50" t="s">
        <v>11</v>
      </c>
      <c r="B50" t="s">
        <v>36</v>
      </c>
    </row>
    <row r="52" spans="1:2" x14ac:dyDescent="0.2">
      <c r="A52" t="s">
        <v>27</v>
      </c>
      <c r="B52" t="s">
        <v>37</v>
      </c>
    </row>
    <row r="54" spans="1:2" x14ac:dyDescent="0.2">
      <c r="A54" t="s">
        <v>28</v>
      </c>
      <c r="B54" t="s">
        <v>38</v>
      </c>
    </row>
    <row r="56" spans="1:2" x14ac:dyDescent="0.2">
      <c r="A56" t="s">
        <v>30</v>
      </c>
      <c r="B56" t="s">
        <v>39</v>
      </c>
    </row>
    <row r="58" spans="1:2" x14ac:dyDescent="0.2">
      <c r="A58" t="s">
        <v>40</v>
      </c>
    </row>
  </sheetData>
  <pageMargins left="0.78740157499999996" right="0.78740157499999996" top="0.984251969" bottom="0.984251969" header="0.5" footer="0.5"/>
  <pageSetup scale="95" orientation="landscape" verticalDpi="300"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ABF62B-00FD-4238-ABDA-C86D6608A8A8}">
  <dimension ref="A1"/>
  <sheetViews>
    <sheetView workbookViewId="0">
      <selection activeCell="D18" sqref="D18"/>
    </sheetView>
  </sheetViews>
  <sheetFormatPr baseColWidth="10" defaultRowHeight="12.75" x14ac:dyDescent="0.2"/>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Regneark</vt:lpstr>
      </vt:variant>
      <vt:variant>
        <vt:i4>20</vt:i4>
      </vt:variant>
    </vt:vector>
  </HeadingPairs>
  <TitlesOfParts>
    <vt:vector size="20" baseType="lpstr">
      <vt:lpstr>5.1</vt:lpstr>
      <vt:lpstr>2</vt:lpstr>
      <vt:lpstr>3</vt:lpstr>
      <vt:lpstr>4</vt:lpstr>
      <vt:lpstr>5</vt:lpstr>
      <vt:lpstr>6</vt:lpstr>
      <vt:lpstr>7</vt:lpstr>
      <vt:lpstr>8</vt:lpstr>
      <vt:lpstr>9</vt:lpstr>
      <vt:lpstr>10</vt:lpstr>
      <vt:lpstr>11</vt:lpstr>
      <vt:lpstr>12</vt:lpstr>
      <vt:lpstr>13</vt:lpstr>
      <vt:lpstr>14</vt:lpstr>
      <vt:lpstr>15</vt:lpstr>
      <vt:lpstr>16</vt:lpstr>
      <vt:lpstr>17</vt:lpstr>
      <vt:lpstr>18</vt:lpstr>
      <vt:lpstr>19</vt:lpstr>
      <vt:lpstr>20</vt:lpstr>
    </vt:vector>
  </TitlesOfParts>
  <Company>Høgskolen i Vestfold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Trond Winther</dc:creator>
  <cp:lastModifiedBy>Susann Hansen</cp:lastModifiedBy>
  <dcterms:created xsi:type="dcterms:W3CDTF">2010-09-16T10:58:49Z</dcterms:created>
  <dcterms:modified xsi:type="dcterms:W3CDTF">2021-04-13T10:08:28Z</dcterms:modified>
</cp:coreProperties>
</file>