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126C1E62-E41D-4209-B6DA-16DAADF25109}" xr6:coauthVersionLast="47" xr6:coauthVersionMax="47" xr10:uidLastSave="{00000000-0000-0000-0000-000000000000}"/>
  <bookViews>
    <workbookView xWindow="3120" yWindow="3120" windowWidth="23280" windowHeight="12630" xr2:uid="{00000000-000D-0000-FFFF-FFFF00000000}"/>
  </bookViews>
  <sheets>
    <sheet name="Oppgave 3.42-3.46" sheetId="14" r:id="rId1"/>
    <sheet name="Oppgave 3.47" sheetId="15" r:id="rId2"/>
    <sheet name="Oppgave 3.48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14" l="1"/>
  <c r="D101" i="14"/>
  <c r="C44" i="16"/>
  <c r="E42" i="14" l="1"/>
  <c r="D52" i="14" s="1"/>
  <c r="F42" i="14"/>
  <c r="D55" i="14" s="1"/>
  <c r="H45" i="16" l="1"/>
  <c r="D44" i="16" l="1"/>
  <c r="I45" i="16" l="1"/>
  <c r="G44" i="16" l="1"/>
  <c r="E44" i="16"/>
  <c r="E92" i="14"/>
  <c r="D92" i="14"/>
  <c r="G10" i="14"/>
  <c r="D7" i="14"/>
  <c r="J45" i="16" l="1"/>
  <c r="F44" i="16"/>
  <c r="G53" i="14"/>
  <c r="E76" i="14"/>
  <c r="E71" i="14"/>
  <c r="F93" i="14"/>
  <c r="G76" i="14"/>
  <c r="F10" i="14"/>
  <c r="F76" i="14" l="1"/>
  <c r="G52" i="14" l="1"/>
</calcChain>
</file>

<file path=xl/sharedStrings.xml><?xml version="1.0" encoding="utf-8"?>
<sst xmlns="http://schemas.openxmlformats.org/spreadsheetml/2006/main" count="196" uniqueCount="137">
  <si>
    <t>Kundefordringer</t>
  </si>
  <si>
    <t>Salg av bil</t>
  </si>
  <si>
    <t>20x1</t>
  </si>
  <si>
    <t>20x2</t>
  </si>
  <si>
    <t>Renter</t>
  </si>
  <si>
    <t>a)</t>
  </si>
  <si>
    <t>b)</t>
  </si>
  <si>
    <t>c)</t>
  </si>
  <si>
    <t>20x4</t>
  </si>
  <si>
    <t>20x5</t>
  </si>
  <si>
    <t>31.12.</t>
  </si>
  <si>
    <t>Anskaffelsesverdi</t>
  </si>
  <si>
    <t>Sum</t>
  </si>
  <si>
    <t>d)</t>
  </si>
  <si>
    <t>Virkelig verdi</t>
  </si>
  <si>
    <t>Resultatregnskap for</t>
  </si>
  <si>
    <t>Nr.</t>
  </si>
  <si>
    <t>Konto</t>
  </si>
  <si>
    <t>Posteringer</t>
  </si>
  <si>
    <t>Resultat</t>
  </si>
  <si>
    <t>Balanse</t>
  </si>
  <si>
    <t>Salgsinntekter</t>
  </si>
  <si>
    <t>Avsetning tap på fordringer</t>
  </si>
  <si>
    <t>Tap på fordringer</t>
  </si>
  <si>
    <t>verdi</t>
  </si>
  <si>
    <t>Laveste</t>
  </si>
  <si>
    <t>Verdiøkning aksjer</t>
  </si>
  <si>
    <t>Oppgave 3.42</t>
  </si>
  <si>
    <t>- i USD</t>
  </si>
  <si>
    <t>- i SEK</t>
  </si>
  <si>
    <t>Bokført</t>
  </si>
  <si>
    <t>Kursverdi</t>
  </si>
  <si>
    <t>Kurs-</t>
  </si>
  <si>
    <t>vinning</t>
  </si>
  <si>
    <t>Kurstap</t>
  </si>
  <si>
    <t>Leverandørgjeld</t>
  </si>
  <si>
    <t>- i Euro</t>
  </si>
  <si>
    <t>Vinning/tap</t>
  </si>
  <si>
    <t>Oppgave 3.43</t>
  </si>
  <si>
    <t>Valutalån</t>
  </si>
  <si>
    <t>Påløpte renter</t>
  </si>
  <si>
    <t>Valutagevinst</t>
  </si>
  <si>
    <t>Rentekostnader</t>
  </si>
  <si>
    <t>Valutatap</t>
  </si>
  <si>
    <t>Oppgave 3.45</t>
  </si>
  <si>
    <t>Låneopptak</t>
  </si>
  <si>
    <t>Avdrag</t>
  </si>
  <si>
    <t>Posteringer i løpet av 20x1:</t>
  </si>
  <si>
    <t>Årsoppgjøret tar vi tabellarisk.</t>
  </si>
  <si>
    <r>
      <t xml:space="preserve">Avdraget 31.7. er debitert med kr 61 200. Det er mulig å bokføre kurstapet på kr 1 200 (EUR 6 000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0,20) </t>
    </r>
  </si>
  <si>
    <r>
      <t xml:space="preserve">samtidig med avdraget. I så fall må vi debitere konto </t>
    </r>
    <r>
      <rPr>
        <i/>
        <sz val="12"/>
        <color theme="1"/>
        <rFont val="Times New Roman"/>
        <family val="1"/>
      </rPr>
      <t xml:space="preserve">2270 Valutalån </t>
    </r>
    <r>
      <rPr>
        <sz val="12"/>
        <color theme="1"/>
        <rFont val="Times New Roman"/>
        <family val="1"/>
      </rPr>
      <t xml:space="preserve">med kr 60 000 og konto </t>
    </r>
    <r>
      <rPr>
        <i/>
        <sz val="12"/>
        <color theme="1"/>
        <rFont val="Times New Roman"/>
        <family val="1"/>
      </rPr>
      <t>8160</t>
    </r>
  </si>
  <si>
    <r>
      <t>Valutatap</t>
    </r>
    <r>
      <rPr>
        <sz val="12"/>
        <color theme="1"/>
        <rFont val="Times New Roman"/>
        <family val="1"/>
      </rPr>
      <t xml:space="preserve"> med kr 1 200. Vi velger imidlertid å vente til årsoppgjøret med å bokføre kurstapet.</t>
    </r>
  </si>
  <si>
    <t>Oppgave 3.46</t>
  </si>
  <si>
    <t xml:space="preserve">Pengeposter i utenlandsk valuta skal vurderes etter kursen ved regnskapsårets slutt, </t>
  </si>
  <si>
    <t>jf. rskl. § 5-9.</t>
  </si>
  <si>
    <t>- i DKK</t>
  </si>
  <si>
    <t>- i EUR</t>
  </si>
  <si>
    <t>Vare-</t>
  </si>
  <si>
    <t>parti A</t>
  </si>
  <si>
    <t>parti B</t>
  </si>
  <si>
    <t>Balanseverdi</t>
  </si>
  <si>
    <t>Jf. rskl. § 5-2 og NRS nr. 1</t>
  </si>
  <si>
    <t>Equinor</t>
  </si>
  <si>
    <t>Frontline</t>
  </si>
  <si>
    <t>Kost-</t>
  </si>
  <si>
    <t>pris</t>
  </si>
  <si>
    <t>Garantiavsetning</t>
  </si>
  <si>
    <t>Garantikostnader</t>
  </si>
  <si>
    <t>Oppgave 3.47</t>
  </si>
  <si>
    <t>Avskrivninger</t>
  </si>
  <si>
    <r>
      <t xml:space="preserve">Saldoen på konto </t>
    </r>
    <r>
      <rPr>
        <i/>
        <sz val="12"/>
        <color theme="1"/>
        <rFont val="Times New Roman"/>
        <family val="1"/>
      </rPr>
      <t xml:space="preserve">2270 Valutalån </t>
    </r>
    <r>
      <rPr>
        <sz val="12"/>
        <color theme="1"/>
        <rFont val="Times New Roman"/>
        <family val="1"/>
      </rPr>
      <t>er kr (1 200 000 – 61 200) = kr 1 138 800.</t>
    </r>
  </si>
  <si>
    <t>Oppgave 3.44</t>
  </si>
  <si>
    <t>Utsatt skatt</t>
  </si>
  <si>
    <t>Annen egenkapital</t>
  </si>
  <si>
    <t>1.1.</t>
  </si>
  <si>
    <t>Inngående balanse</t>
  </si>
  <si>
    <t>Endring prinsipp</t>
  </si>
  <si>
    <t>Verdiøkning debiteres konto 1440 Ferdige varer. Dermed er inngangsverdien</t>
  </si>
  <si>
    <t>endret i henhold til nytt prinsipp.</t>
  </si>
  <si>
    <t>Balanse per 31.12.</t>
  </si>
  <si>
    <t>Ferdigvarer</t>
  </si>
  <si>
    <t>Beholdningsøkning ferdigvarer</t>
  </si>
  <si>
    <t>Lite foretak</t>
  </si>
  <si>
    <t>Beregninger</t>
  </si>
  <si>
    <t>Driftsbygning</t>
  </si>
  <si>
    <t>Maskiner, biler og inventar</t>
  </si>
  <si>
    <t>Aksjer i SEA KING AS</t>
  </si>
  <si>
    <t>Beholdning materialer</t>
  </si>
  <si>
    <t xml:space="preserve">Kortsiktige aksjer </t>
  </si>
  <si>
    <t>Bankinnskudd</t>
  </si>
  <si>
    <t>Bankinnskudd  forskuddstrekk</t>
  </si>
  <si>
    <t>Aksjekapital (pål. pr. aksje kr 100,-)</t>
  </si>
  <si>
    <t>Pantelån</t>
  </si>
  <si>
    <t>Betalbar skatt</t>
  </si>
  <si>
    <t>Skattetrekk</t>
  </si>
  <si>
    <t>Oppgjørskonto merverdiavgift</t>
  </si>
  <si>
    <t>Skyldig arbeidsgiveravgift</t>
  </si>
  <si>
    <t>Påløpt arbeidsgiveravgift</t>
  </si>
  <si>
    <t>Påløpte feriepenger</t>
  </si>
  <si>
    <t>Driftsinntekter</t>
  </si>
  <si>
    <t>Gevinst ved salg av bil</t>
  </si>
  <si>
    <t>Kjøp materialer</t>
  </si>
  <si>
    <t>Beholdningsendring ferdigvarer</t>
  </si>
  <si>
    <t>Lønn og sosiale kostnader</t>
  </si>
  <si>
    <t>Andre driftskostnader</t>
  </si>
  <si>
    <t>Renteinntekter</t>
  </si>
  <si>
    <t>Kursgevinst valuta</t>
  </si>
  <si>
    <t>Verdireduksjon aksjer</t>
  </si>
  <si>
    <t>Kurstap valuta</t>
  </si>
  <si>
    <t>Endring i utsatt skatt</t>
  </si>
  <si>
    <t>Årsoverskudd</t>
  </si>
  <si>
    <t>Sum vinning/tap</t>
  </si>
  <si>
    <t>Bokføring i januar 20x1:</t>
  </si>
  <si>
    <t>Virkning endring i regnskapsprinsipp</t>
  </si>
  <si>
    <t>Saldo-</t>
  </si>
  <si>
    <t>balanse</t>
  </si>
  <si>
    <t>Poster-</t>
  </si>
  <si>
    <t>inger</t>
  </si>
  <si>
    <t>Bank-</t>
  </si>
  <si>
    <t>innskudd</t>
  </si>
  <si>
    <t>Valuta-</t>
  </si>
  <si>
    <t>lån</t>
  </si>
  <si>
    <t>Rente-</t>
  </si>
  <si>
    <t>kostnader</t>
  </si>
  <si>
    <t>tap</t>
  </si>
  <si>
    <t>Saldo</t>
  </si>
  <si>
    <t xml:space="preserve"> varer</t>
  </si>
  <si>
    <t>Ferdige</t>
  </si>
  <si>
    <t>Utsatt</t>
  </si>
  <si>
    <t>skatt</t>
  </si>
  <si>
    <t>Annen</t>
  </si>
  <si>
    <t>egenkap.</t>
  </si>
  <si>
    <t>varer</t>
  </si>
  <si>
    <t xml:space="preserve">Ferdige </t>
  </si>
  <si>
    <t>Endring</t>
  </si>
  <si>
    <t>regnskaps-</t>
  </si>
  <si>
    <t>prinsipp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</si>
</sst>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71">
    <xf numFmtId="0" fontId="0" fillId="0" borderId="0" xfId="0"/>
    <xf numFmtId="0" fontId="3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0" fontId="1" fillId="0" borderId="10" xfId="0" quotePrefix="1" applyFont="1" applyBorder="1"/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2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5" xfId="0" applyNumberFormat="1" applyFont="1" applyBorder="1"/>
    <xf numFmtId="3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5" fillId="0" borderId="10" xfId="0" applyNumberFormat="1" applyFont="1" applyBorder="1"/>
    <xf numFmtId="3" fontId="5" fillId="0" borderId="13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Border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3" fontId="1" fillId="0" borderId="11" xfId="0" applyNumberFormat="1" applyFont="1" applyBorder="1"/>
    <xf numFmtId="3" fontId="1" fillId="0" borderId="25" xfId="0" applyNumberFormat="1" applyFont="1" applyBorder="1"/>
    <xf numFmtId="3" fontId="1" fillId="0" borderId="14" xfId="0" applyNumberFormat="1" applyFont="1" applyBorder="1"/>
    <xf numFmtId="3" fontId="1" fillId="0" borderId="16" xfId="0" applyNumberFormat="1" applyFont="1" applyBorder="1"/>
    <xf numFmtId="0" fontId="1" fillId="0" borderId="0" xfId="0" applyFont="1"/>
    <xf numFmtId="0" fontId="2" fillId="0" borderId="0" xfId="0" applyFont="1"/>
    <xf numFmtId="3" fontId="5" fillId="0" borderId="18" xfId="0" applyNumberFormat="1" applyFont="1" applyBorder="1"/>
    <xf numFmtId="3" fontId="5" fillId="0" borderId="7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2" xfId="0" applyNumberFormat="1" applyFont="1" applyBorder="1"/>
    <xf numFmtId="0" fontId="6" fillId="0" borderId="24" xfId="0" applyFont="1" applyBorder="1"/>
    <xf numFmtId="0" fontId="1" fillId="0" borderId="24" xfId="0" quotePrefix="1" applyFont="1" applyBorder="1"/>
    <xf numFmtId="0" fontId="1" fillId="0" borderId="20" xfId="0" applyFont="1" applyBorder="1"/>
    <xf numFmtId="3" fontId="1" fillId="0" borderId="21" xfId="0" applyNumberFormat="1" applyFont="1" applyBorder="1"/>
    <xf numFmtId="3" fontId="1" fillId="0" borderId="9" xfId="0" quotePrefix="1" applyNumberFormat="1" applyFont="1" applyBorder="1" applyAlignment="1">
      <alignment horizontal="center"/>
    </xf>
    <xf numFmtId="3" fontId="1" fillId="0" borderId="19" xfId="0" applyNumberFormat="1" applyFont="1" applyBorder="1"/>
    <xf numFmtId="0" fontId="6" fillId="0" borderId="3" xfId="0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0" fontId="1" fillId="0" borderId="16" xfId="0" applyFont="1" applyBorder="1"/>
    <xf numFmtId="0" fontId="1" fillId="0" borderId="4" xfId="0" applyFont="1" applyBorder="1"/>
    <xf numFmtId="164" fontId="5" fillId="0" borderId="10" xfId="0" applyNumberFormat="1" applyFont="1" applyBorder="1"/>
    <xf numFmtId="0" fontId="5" fillId="0" borderId="23" xfId="0" applyFont="1" applyBorder="1"/>
    <xf numFmtId="3" fontId="5" fillId="0" borderId="12" xfId="0" applyNumberFormat="1" applyFont="1" applyBorder="1"/>
    <xf numFmtId="164" fontId="5" fillId="0" borderId="17" xfId="0" applyNumberFormat="1" applyFont="1" applyBorder="1"/>
    <xf numFmtId="0" fontId="5" fillId="0" borderId="27" xfId="0" applyFont="1" applyBorder="1"/>
    <xf numFmtId="3" fontId="5" fillId="0" borderId="17" xfId="0" applyNumberFormat="1" applyFont="1" applyBorder="1"/>
    <xf numFmtId="164" fontId="5" fillId="0" borderId="13" xfId="0" applyNumberFormat="1" applyFont="1" applyBorder="1"/>
    <xf numFmtId="0" fontId="5" fillId="0" borderId="26" xfId="0" applyFont="1" applyBorder="1"/>
    <xf numFmtId="3" fontId="5" fillId="0" borderId="15" xfId="0" applyNumberFormat="1" applyFont="1" applyBorder="1"/>
    <xf numFmtId="164" fontId="5" fillId="0" borderId="9" xfId="0" applyNumberFormat="1" applyFont="1" applyBorder="1"/>
    <xf numFmtId="0" fontId="5" fillId="0" borderId="2" xfId="0" applyFont="1" applyBorder="1"/>
    <xf numFmtId="3" fontId="5" fillId="0" borderId="9" xfId="0" applyNumberFormat="1" applyFont="1" applyBorder="1"/>
    <xf numFmtId="0" fontId="5" fillId="0" borderId="11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/>
    <xf numFmtId="0" fontId="5" fillId="0" borderId="14" xfId="0" applyFont="1" applyBorder="1"/>
    <xf numFmtId="164" fontId="1" fillId="0" borderId="0" xfId="0" applyNumberFormat="1" applyFont="1" applyBorder="1"/>
    <xf numFmtId="3" fontId="1" fillId="0" borderId="0" xfId="0" applyNumberFormat="1" applyFont="1" applyFill="1" applyBorder="1"/>
    <xf numFmtId="164" fontId="6" fillId="0" borderId="0" xfId="0" applyNumberFormat="1" applyFont="1" applyBorder="1"/>
    <xf numFmtId="0" fontId="1" fillId="0" borderId="24" xfId="0" applyFont="1" applyBorder="1"/>
    <xf numFmtId="0" fontId="8" fillId="0" borderId="0" xfId="0" applyFont="1"/>
    <xf numFmtId="0" fontId="8" fillId="0" borderId="24" xfId="0" applyFont="1" applyBorder="1"/>
    <xf numFmtId="3" fontId="8" fillId="0" borderId="25" xfId="0" applyNumberFormat="1" applyFont="1" applyBorder="1"/>
    <xf numFmtId="3" fontId="8" fillId="0" borderId="22" xfId="0" applyNumberFormat="1" applyFont="1" applyBorder="1"/>
    <xf numFmtId="3" fontId="8" fillId="0" borderId="0" xfId="0" applyNumberFormat="1" applyFont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1" fillId="0" borderId="23" xfId="0" applyNumberFormat="1" applyFont="1" applyBorder="1"/>
    <xf numFmtId="3" fontId="1" fillId="0" borderId="26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8" xfId="0" applyFont="1" applyBorder="1"/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0" fontId="10" fillId="0" borderId="10" xfId="0" applyFont="1" applyBorder="1"/>
    <xf numFmtId="3" fontId="10" fillId="0" borderId="10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10" fillId="0" borderId="17" xfId="0" applyFont="1" applyBorder="1"/>
    <xf numFmtId="3" fontId="10" fillId="0" borderId="17" xfId="0" applyNumberFormat="1" applyFont="1" applyBorder="1"/>
    <xf numFmtId="0" fontId="10" fillId="0" borderId="13" xfId="0" applyFont="1" applyBorder="1"/>
    <xf numFmtId="3" fontId="10" fillId="0" borderId="13" xfId="0" applyNumberFormat="1" applyFont="1" applyBorder="1"/>
    <xf numFmtId="0" fontId="10" fillId="0" borderId="19" xfId="0" applyFont="1" applyBorder="1"/>
    <xf numFmtId="3" fontId="10" fillId="0" borderId="19" xfId="0" applyNumberFormat="1" applyFont="1" applyBorder="1"/>
    <xf numFmtId="3" fontId="14" fillId="0" borderId="0" xfId="0" applyNumberFormat="1" applyFont="1"/>
    <xf numFmtId="0" fontId="14" fillId="0" borderId="0" xfId="0" applyFont="1"/>
    <xf numFmtId="0" fontId="1" fillId="0" borderId="22" xfId="0" applyFont="1" applyBorder="1"/>
    <xf numFmtId="3" fontId="1" fillId="0" borderId="10" xfId="0" applyNumberFormat="1" applyFont="1" applyFill="1" applyBorder="1"/>
    <xf numFmtId="3" fontId="1" fillId="0" borderId="13" xfId="0" applyNumberFormat="1" applyFont="1" applyFill="1" applyBorder="1"/>
    <xf numFmtId="3" fontId="5" fillId="0" borderId="13" xfId="0" applyNumberFormat="1" applyFont="1" applyFill="1" applyBorder="1"/>
    <xf numFmtId="3" fontId="5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7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24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11" xfId="0" applyNumberFormat="1" applyFont="1" applyFill="1" applyBorder="1"/>
    <xf numFmtId="3" fontId="1" fillId="0" borderId="16" xfId="0" applyNumberFormat="1" applyFont="1" applyFill="1" applyBorder="1"/>
    <xf numFmtId="3" fontId="1" fillId="0" borderId="14" xfId="0" applyNumberFormat="1" applyFont="1" applyFill="1" applyBorder="1"/>
    <xf numFmtId="3" fontId="5" fillId="0" borderId="17" xfId="0" applyNumberFormat="1" applyFont="1" applyFill="1" applyBorder="1"/>
    <xf numFmtId="3" fontId="5" fillId="0" borderId="9" xfId="0" applyNumberFormat="1" applyFont="1" applyFill="1" applyBorder="1"/>
    <xf numFmtId="0" fontId="1" fillId="0" borderId="0" xfId="0" applyFont="1" applyBorder="1" applyAlignment="1"/>
    <xf numFmtId="0" fontId="1" fillId="0" borderId="24" xfId="0" applyFont="1" applyBorder="1" applyAlignment="1"/>
    <xf numFmtId="0" fontId="1" fillId="0" borderId="24" xfId="0" applyFont="1" applyBorder="1" applyAlignment="1">
      <alignment horizontal="center"/>
    </xf>
    <xf numFmtId="3" fontId="5" fillId="0" borderId="10" xfId="0" applyNumberFormat="1" applyFont="1" applyFill="1" applyBorder="1"/>
    <xf numFmtId="3" fontId="5" fillId="0" borderId="11" xfId="0" applyNumberFormat="1" applyFont="1" applyFill="1" applyBorder="1"/>
    <xf numFmtId="3" fontId="5" fillId="0" borderId="16" xfId="0" applyNumberFormat="1" applyFont="1" applyFill="1" applyBorder="1"/>
    <xf numFmtId="3" fontId="5" fillId="0" borderId="14" xfId="0" applyNumberFormat="1" applyFont="1" applyFill="1" applyBorder="1"/>
    <xf numFmtId="3" fontId="5" fillId="0" borderId="6" xfId="0" applyNumberFormat="1" applyFont="1" applyFill="1" applyBorder="1"/>
    <xf numFmtId="3" fontId="5" fillId="0" borderId="24" xfId="0" applyNumberFormat="1" applyFont="1" applyFill="1" applyBorder="1"/>
    <xf numFmtId="0" fontId="1" fillId="0" borderId="3" xfId="0" applyFont="1" applyBorder="1" applyAlignment="1">
      <alignment horizontal="center"/>
    </xf>
    <xf numFmtId="3" fontId="10" fillId="0" borderId="10" xfId="0" applyNumberFormat="1" applyFont="1" applyFill="1" applyBorder="1"/>
    <xf numFmtId="3" fontId="10" fillId="0" borderId="17" xfId="0" applyNumberFormat="1" applyFont="1" applyFill="1" applyBorder="1"/>
    <xf numFmtId="3" fontId="10" fillId="0" borderId="13" xfId="0" applyNumberFormat="1" applyFont="1" applyFill="1" applyBorder="1"/>
    <xf numFmtId="3" fontId="10" fillId="0" borderId="19" xfId="0" applyNumberFormat="1" applyFont="1" applyFill="1" applyBorder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/>
    <xf numFmtId="3" fontId="10" fillId="0" borderId="0" xfId="0" applyNumberFormat="1" applyFont="1" applyFill="1" applyBorder="1"/>
    <xf numFmtId="3" fontId="14" fillId="0" borderId="0" xfId="0" applyNumberFormat="1" applyFont="1" applyFill="1" applyBorder="1"/>
    <xf numFmtId="0" fontId="14" fillId="0" borderId="0" xfId="0" applyFont="1" applyAlignment="1">
      <alignment horizont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3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D91E-B22E-4592-866A-262E7504DE2E}">
  <dimension ref="A1:S119"/>
  <sheetViews>
    <sheetView showZeros="0" tabSelected="1" topLeftCell="A101" workbookViewId="0">
      <selection activeCell="S113" sqref="S113"/>
    </sheetView>
  </sheetViews>
  <sheetFormatPr baseColWidth="10" defaultRowHeight="15.75" x14ac:dyDescent="0.25"/>
  <cols>
    <col min="1" max="1" width="5.7109375" style="42" customWidth="1"/>
    <col min="2" max="2" width="11.42578125" style="42"/>
    <col min="3" max="3" width="11.42578125" style="2"/>
    <col min="4" max="7" width="10" style="2" customWidth="1"/>
    <col min="8" max="8" width="9.28515625" style="2" customWidth="1"/>
    <col min="9" max="11" width="9.28515625" style="42" customWidth="1"/>
    <col min="12" max="16384" width="11.42578125" style="42"/>
  </cols>
  <sheetData>
    <row r="1" spans="1:17" x14ac:dyDescent="0.25">
      <c r="A1" s="43" t="s">
        <v>27</v>
      </c>
    </row>
    <row r="2" spans="1:17" x14ac:dyDescent="0.25">
      <c r="A2" s="43"/>
      <c r="B2" s="4"/>
      <c r="C2" s="58"/>
      <c r="D2" s="17" t="s">
        <v>30</v>
      </c>
      <c r="E2" s="17" t="s">
        <v>31</v>
      </c>
      <c r="F2" s="17" t="s">
        <v>32</v>
      </c>
      <c r="G2" s="17" t="s">
        <v>34</v>
      </c>
    </row>
    <row r="3" spans="1:17" x14ac:dyDescent="0.25">
      <c r="B3" s="5"/>
      <c r="C3" s="59"/>
      <c r="D3" s="18" t="s">
        <v>24</v>
      </c>
      <c r="E3" s="55" t="s">
        <v>10</v>
      </c>
      <c r="F3" s="18" t="s">
        <v>33</v>
      </c>
      <c r="G3" s="18"/>
    </row>
    <row r="4" spans="1:17" x14ac:dyDescent="0.25">
      <c r="B4" s="57" t="s">
        <v>0</v>
      </c>
      <c r="C4" s="58"/>
      <c r="D4" s="50"/>
      <c r="E4" s="50"/>
      <c r="F4" s="50"/>
      <c r="G4" s="50"/>
    </row>
    <row r="5" spans="1:17" x14ac:dyDescent="0.25">
      <c r="B5" s="52" t="s">
        <v>28</v>
      </c>
      <c r="C5" s="39"/>
      <c r="D5" s="50">
        <v>72000</v>
      </c>
      <c r="E5" s="50"/>
      <c r="F5" s="50"/>
      <c r="G5" s="50"/>
    </row>
    <row r="6" spans="1:17" x14ac:dyDescent="0.25">
      <c r="B6" s="52" t="s">
        <v>29</v>
      </c>
      <c r="C6" s="39"/>
      <c r="D6" s="50">
        <v>25000</v>
      </c>
      <c r="E6" s="50"/>
      <c r="F6" s="50"/>
      <c r="G6" s="50"/>
    </row>
    <row r="7" spans="1:17" s="1" customFormat="1" ht="20.25" x14ac:dyDescent="0.3">
      <c r="A7" s="42"/>
      <c r="B7" s="53"/>
      <c r="C7" s="54"/>
      <c r="D7" s="56">
        <f>SUM(D5:D6)</f>
        <v>97000</v>
      </c>
      <c r="E7" s="56"/>
      <c r="F7" s="50"/>
      <c r="G7" s="50"/>
      <c r="H7" s="2"/>
      <c r="I7" s="42"/>
      <c r="J7" s="42"/>
      <c r="K7" s="42"/>
      <c r="L7" s="42"/>
      <c r="M7" s="42"/>
      <c r="N7" s="42"/>
      <c r="O7" s="42"/>
      <c r="P7" s="42"/>
    </row>
    <row r="8" spans="1:17" x14ac:dyDescent="0.25">
      <c r="B8" s="51" t="s">
        <v>35</v>
      </c>
      <c r="C8" s="39"/>
      <c r="D8" s="50"/>
      <c r="E8" s="50"/>
      <c r="F8" s="50"/>
      <c r="G8" s="50"/>
    </row>
    <row r="9" spans="1:17" x14ac:dyDescent="0.25">
      <c r="B9" s="52" t="s">
        <v>36</v>
      </c>
      <c r="C9" s="39"/>
      <c r="D9" s="50">
        <v>73500</v>
      </c>
      <c r="E9" s="50"/>
      <c r="F9" s="50"/>
      <c r="G9" s="50"/>
    </row>
    <row r="10" spans="1:17" s="1" customFormat="1" ht="20.25" x14ac:dyDescent="0.3">
      <c r="B10" s="53" t="s">
        <v>37</v>
      </c>
      <c r="C10" s="54"/>
      <c r="D10" s="56"/>
      <c r="E10" s="56"/>
      <c r="F10" s="56">
        <f>SUM(F5:F9)</f>
        <v>0</v>
      </c>
      <c r="G10" s="56">
        <f>SUM(G5:G9)</f>
        <v>0</v>
      </c>
      <c r="H10" s="2"/>
      <c r="I10" s="42"/>
      <c r="J10" s="42"/>
      <c r="K10" s="42"/>
      <c r="L10" s="42"/>
      <c r="M10" s="42"/>
      <c r="N10" s="42"/>
      <c r="O10" s="42"/>
      <c r="P10" s="42"/>
      <c r="Q10" s="42"/>
    </row>
    <row r="12" spans="1:17" x14ac:dyDescent="0.25">
      <c r="A12" s="42" t="s">
        <v>5</v>
      </c>
    </row>
    <row r="15" spans="1:17" x14ac:dyDescent="0.25">
      <c r="A15" s="42" t="s">
        <v>6</v>
      </c>
    </row>
    <row r="21" spans="1:11" x14ac:dyDescent="0.25">
      <c r="A21" s="43" t="s">
        <v>38</v>
      </c>
    </row>
    <row r="22" spans="1:11" x14ac:dyDescent="0.25">
      <c r="A22" s="6"/>
      <c r="B22" s="4"/>
      <c r="C22" s="58"/>
      <c r="D22" s="120" t="s">
        <v>114</v>
      </c>
      <c r="E22" s="24" t="s">
        <v>116</v>
      </c>
      <c r="F22" s="121" t="s">
        <v>19</v>
      </c>
      <c r="G22" s="24" t="s">
        <v>20</v>
      </c>
      <c r="H22" s="81"/>
      <c r="I22" s="134"/>
      <c r="J22" s="37"/>
      <c r="K22" s="134"/>
    </row>
    <row r="23" spans="1:11" x14ac:dyDescent="0.25">
      <c r="A23" s="7"/>
      <c r="B23" s="5"/>
      <c r="C23" s="59"/>
      <c r="D23" s="122" t="s">
        <v>115</v>
      </c>
      <c r="E23" s="25" t="s">
        <v>117</v>
      </c>
      <c r="F23" s="95"/>
      <c r="G23" s="25"/>
      <c r="H23" s="136"/>
      <c r="I23" s="125"/>
      <c r="J23" s="125"/>
      <c r="K23" s="125"/>
    </row>
    <row r="24" spans="1:11" x14ac:dyDescent="0.25">
      <c r="A24" s="32">
        <v>2270</v>
      </c>
      <c r="B24" s="8" t="s">
        <v>39</v>
      </c>
      <c r="C24" s="19"/>
      <c r="D24" s="10">
        <v>-825000</v>
      </c>
      <c r="E24" s="116"/>
      <c r="F24" s="116"/>
      <c r="G24" s="129"/>
      <c r="H24" s="126"/>
      <c r="I24" s="79"/>
      <c r="J24" s="79"/>
      <c r="K24" s="79"/>
    </row>
    <row r="25" spans="1:11" x14ac:dyDescent="0.25">
      <c r="A25" s="33">
        <v>2950</v>
      </c>
      <c r="B25" s="60" t="s">
        <v>40</v>
      </c>
      <c r="C25" s="21"/>
      <c r="D25" s="20"/>
      <c r="E25" s="124"/>
      <c r="F25" s="124"/>
      <c r="G25" s="130"/>
      <c r="H25" s="126"/>
      <c r="I25" s="79"/>
      <c r="J25" s="79"/>
      <c r="K25" s="79"/>
    </row>
    <row r="26" spans="1:11" x14ac:dyDescent="0.25">
      <c r="A26" s="33">
        <v>8060</v>
      </c>
      <c r="B26" s="60" t="s">
        <v>41</v>
      </c>
      <c r="C26" s="21"/>
      <c r="D26" s="20"/>
      <c r="E26" s="124"/>
      <c r="F26" s="124"/>
      <c r="G26" s="130"/>
      <c r="H26" s="126"/>
      <c r="I26" s="79"/>
      <c r="J26" s="79"/>
      <c r="K26" s="79"/>
    </row>
    <row r="27" spans="1:11" x14ac:dyDescent="0.25">
      <c r="A27" s="33">
        <v>8150</v>
      </c>
      <c r="B27" s="60" t="s">
        <v>42</v>
      </c>
      <c r="C27" s="21"/>
      <c r="D27" s="20"/>
      <c r="E27" s="124"/>
      <c r="F27" s="124"/>
      <c r="G27" s="130"/>
      <c r="H27" s="126"/>
      <c r="I27" s="79"/>
      <c r="J27" s="79"/>
      <c r="K27" s="79"/>
    </row>
    <row r="28" spans="1:11" x14ac:dyDescent="0.25">
      <c r="A28" s="35">
        <v>8160</v>
      </c>
      <c r="B28" s="12" t="s">
        <v>43</v>
      </c>
      <c r="C28" s="22"/>
      <c r="D28" s="14"/>
      <c r="E28" s="117"/>
      <c r="F28" s="117"/>
      <c r="G28" s="131"/>
      <c r="H28" s="126"/>
      <c r="I28" s="79"/>
      <c r="J28" s="79"/>
      <c r="K28" s="79"/>
    </row>
    <row r="32" spans="1:11" x14ac:dyDescent="0.25">
      <c r="A32" s="97"/>
    </row>
    <row r="33" spans="1:13" x14ac:dyDescent="0.25">
      <c r="A33" s="43" t="s">
        <v>71</v>
      </c>
    </row>
    <row r="35" spans="1:13" x14ac:dyDescent="0.25">
      <c r="A35" s="43" t="s">
        <v>47</v>
      </c>
    </row>
    <row r="36" spans="1:13" x14ac:dyDescent="0.25">
      <c r="A36" s="6"/>
      <c r="B36" s="61"/>
      <c r="C36" s="58"/>
      <c r="D36" s="120">
        <v>1920</v>
      </c>
      <c r="E36" s="24">
        <v>2270</v>
      </c>
      <c r="F36" s="24">
        <v>8150</v>
      </c>
      <c r="G36" s="120">
        <v>8160</v>
      </c>
      <c r="H36" s="135"/>
      <c r="I36" s="134"/>
      <c r="J36" s="134"/>
      <c r="K36" s="134"/>
    </row>
    <row r="37" spans="1:13" x14ac:dyDescent="0.25">
      <c r="A37" s="115"/>
      <c r="B37" s="37"/>
      <c r="C37" s="39"/>
      <c r="D37" s="136" t="s">
        <v>118</v>
      </c>
      <c r="E37" s="36" t="s">
        <v>120</v>
      </c>
      <c r="F37" s="36" t="s">
        <v>122</v>
      </c>
      <c r="G37" s="136" t="s">
        <v>120</v>
      </c>
      <c r="H37" s="135"/>
      <c r="I37" s="134"/>
      <c r="J37" s="134"/>
      <c r="K37" s="134"/>
    </row>
    <row r="38" spans="1:13" x14ac:dyDescent="0.25">
      <c r="A38" s="7"/>
      <c r="B38" s="31"/>
      <c r="C38" s="59"/>
      <c r="D38" s="122" t="s">
        <v>119</v>
      </c>
      <c r="E38" s="25" t="s">
        <v>121</v>
      </c>
      <c r="F38" s="25" t="s">
        <v>123</v>
      </c>
      <c r="G38" s="122" t="s">
        <v>124</v>
      </c>
      <c r="H38" s="136"/>
      <c r="I38" s="125"/>
      <c r="J38" s="125"/>
      <c r="K38" s="125"/>
    </row>
    <row r="39" spans="1:13" x14ac:dyDescent="0.25">
      <c r="A39" s="62">
        <v>44227</v>
      </c>
      <c r="B39" s="63" t="s">
        <v>45</v>
      </c>
      <c r="C39" s="64"/>
      <c r="D39" s="26">
        <v>1200000</v>
      </c>
      <c r="E39" s="137"/>
      <c r="F39" s="137"/>
      <c r="G39" s="138"/>
      <c r="H39" s="142"/>
      <c r="I39" s="119"/>
      <c r="J39" s="119"/>
      <c r="K39" s="119"/>
    </row>
    <row r="40" spans="1:13" x14ac:dyDescent="0.25">
      <c r="A40" s="65">
        <v>44408</v>
      </c>
      <c r="B40" s="66" t="s">
        <v>46</v>
      </c>
      <c r="C40" s="44"/>
      <c r="D40" s="67">
        <v>-61200</v>
      </c>
      <c r="E40" s="132"/>
      <c r="F40" s="132"/>
      <c r="G40" s="139"/>
      <c r="H40" s="142"/>
      <c r="I40" s="119"/>
      <c r="J40" s="119"/>
      <c r="K40" s="119"/>
    </row>
    <row r="41" spans="1:13" x14ac:dyDescent="0.25">
      <c r="A41" s="68">
        <v>44408</v>
      </c>
      <c r="B41" s="69" t="s">
        <v>4</v>
      </c>
      <c r="C41" s="70"/>
      <c r="D41" s="27">
        <v>-30600</v>
      </c>
      <c r="E41" s="118"/>
      <c r="F41" s="118"/>
      <c r="G41" s="140"/>
      <c r="H41" s="142"/>
      <c r="I41" s="119"/>
      <c r="J41" s="119"/>
      <c r="K41" s="119"/>
    </row>
    <row r="42" spans="1:13" s="1" customFormat="1" ht="20.25" x14ac:dyDescent="0.3">
      <c r="A42" s="71"/>
      <c r="B42" s="72" t="s">
        <v>125</v>
      </c>
      <c r="C42" s="45"/>
      <c r="D42" s="73"/>
      <c r="E42" s="133">
        <f>SUM(E39:E41)</f>
        <v>0</v>
      </c>
      <c r="F42" s="133">
        <f>SUM(F39:F41)</f>
        <v>0</v>
      </c>
      <c r="G42" s="141"/>
      <c r="H42" s="142"/>
      <c r="I42" s="119"/>
      <c r="J42" s="119"/>
      <c r="K42" s="119"/>
      <c r="L42" s="46"/>
      <c r="M42" s="46"/>
    </row>
    <row r="43" spans="1:13" x14ac:dyDescent="0.25">
      <c r="A43" s="78"/>
      <c r="B43" s="37"/>
      <c r="C43" s="23"/>
      <c r="D43" s="23"/>
      <c r="E43" s="79"/>
      <c r="F43" s="79"/>
      <c r="G43" s="79"/>
      <c r="H43" s="79"/>
      <c r="I43" s="79"/>
    </row>
    <row r="44" spans="1:13" x14ac:dyDescent="0.25">
      <c r="A44" s="78" t="s">
        <v>49</v>
      </c>
      <c r="B44" s="37"/>
      <c r="C44" s="23"/>
      <c r="D44" s="23"/>
      <c r="E44" s="79"/>
      <c r="F44" s="79"/>
      <c r="G44" s="79"/>
      <c r="H44" s="79"/>
      <c r="I44" s="79"/>
    </row>
    <row r="45" spans="1:13" x14ac:dyDescent="0.25">
      <c r="A45" s="78" t="s">
        <v>50</v>
      </c>
      <c r="B45" s="37"/>
      <c r="C45" s="23"/>
      <c r="D45" s="23"/>
      <c r="E45" s="79"/>
      <c r="F45" s="79"/>
      <c r="G45" s="79"/>
      <c r="H45" s="79"/>
      <c r="I45" s="79"/>
    </row>
    <row r="46" spans="1:13" x14ac:dyDescent="0.25">
      <c r="A46" s="80" t="s">
        <v>51</v>
      </c>
      <c r="B46" s="37"/>
      <c r="C46" s="23"/>
      <c r="D46" s="23"/>
      <c r="E46" s="79"/>
      <c r="F46" s="79"/>
      <c r="G46" s="79"/>
      <c r="H46" s="79"/>
      <c r="I46" s="79"/>
    </row>
    <row r="47" spans="1:13" x14ac:dyDescent="0.25">
      <c r="A47" s="78" t="s">
        <v>70</v>
      </c>
      <c r="B47" s="37"/>
      <c r="C47" s="23"/>
      <c r="D47" s="23"/>
      <c r="E47" s="79"/>
      <c r="F47" s="79"/>
      <c r="G47" s="79"/>
      <c r="H47" s="79"/>
      <c r="I47" s="79"/>
    </row>
    <row r="49" spans="1:11" x14ac:dyDescent="0.25">
      <c r="A49" s="43" t="s">
        <v>48</v>
      </c>
    </row>
    <row r="50" spans="1:11" x14ac:dyDescent="0.25">
      <c r="A50" s="6"/>
      <c r="B50" s="4"/>
      <c r="C50" s="58"/>
      <c r="D50" s="120" t="s">
        <v>114</v>
      </c>
      <c r="E50" s="24" t="s">
        <v>116</v>
      </c>
      <c r="F50" s="24" t="s">
        <v>19</v>
      </c>
      <c r="G50" s="121" t="s">
        <v>20</v>
      </c>
      <c r="H50" s="135"/>
      <c r="I50" s="134"/>
      <c r="J50" s="134"/>
      <c r="K50" s="134"/>
    </row>
    <row r="51" spans="1:11" x14ac:dyDescent="0.25">
      <c r="A51" s="7"/>
      <c r="B51" s="5"/>
      <c r="C51" s="59"/>
      <c r="D51" s="122" t="s">
        <v>115</v>
      </c>
      <c r="E51" s="25" t="s">
        <v>117</v>
      </c>
      <c r="F51" s="25"/>
      <c r="G51" s="123"/>
      <c r="H51" s="136"/>
      <c r="I51" s="125"/>
      <c r="J51" s="125"/>
      <c r="K51" s="125"/>
    </row>
    <row r="52" spans="1:11" x14ac:dyDescent="0.25">
      <c r="A52" s="28">
        <v>2270</v>
      </c>
      <c r="B52" s="74" t="s">
        <v>39</v>
      </c>
      <c r="C52" s="64"/>
      <c r="D52" s="26">
        <f>E42</f>
        <v>0</v>
      </c>
      <c r="E52" s="137"/>
      <c r="F52" s="137"/>
      <c r="G52" s="138">
        <f>SUM(D52:E52)</f>
        <v>0</v>
      </c>
      <c r="H52" s="142"/>
      <c r="I52" s="119"/>
      <c r="J52" s="119"/>
      <c r="K52" s="119"/>
    </row>
    <row r="53" spans="1:11" x14ac:dyDescent="0.25">
      <c r="A53" s="75">
        <v>2950</v>
      </c>
      <c r="B53" s="76" t="s">
        <v>40</v>
      </c>
      <c r="C53" s="44"/>
      <c r="D53" s="67"/>
      <c r="E53" s="132"/>
      <c r="F53" s="132"/>
      <c r="G53" s="139">
        <f>SUM(E53:F53)</f>
        <v>0</v>
      </c>
      <c r="H53" s="142"/>
      <c r="I53" s="119"/>
      <c r="J53" s="119"/>
      <c r="K53" s="119"/>
    </row>
    <row r="54" spans="1:11" x14ac:dyDescent="0.25">
      <c r="A54" s="75">
        <v>8060</v>
      </c>
      <c r="B54" s="76" t="s">
        <v>41</v>
      </c>
      <c r="C54" s="44"/>
      <c r="D54" s="67"/>
      <c r="E54" s="132"/>
      <c r="F54" s="132"/>
      <c r="G54" s="139"/>
      <c r="H54" s="142"/>
      <c r="I54" s="119"/>
      <c r="J54" s="119"/>
      <c r="K54" s="119"/>
    </row>
    <row r="55" spans="1:11" x14ac:dyDescent="0.25">
      <c r="A55" s="75">
        <v>8150</v>
      </c>
      <c r="B55" s="76" t="s">
        <v>42</v>
      </c>
      <c r="C55" s="44"/>
      <c r="D55" s="67">
        <f>F42</f>
        <v>0</v>
      </c>
      <c r="E55" s="132"/>
      <c r="F55" s="132"/>
      <c r="G55" s="139"/>
      <c r="H55" s="142"/>
      <c r="I55" s="119"/>
      <c r="J55" s="119"/>
      <c r="K55" s="119"/>
    </row>
    <row r="56" spans="1:11" x14ac:dyDescent="0.25">
      <c r="A56" s="29">
        <v>8160</v>
      </c>
      <c r="B56" s="77" t="s">
        <v>43</v>
      </c>
      <c r="C56" s="70"/>
      <c r="D56" s="27"/>
      <c r="E56" s="118"/>
      <c r="F56" s="118"/>
      <c r="G56" s="140"/>
      <c r="H56" s="142"/>
      <c r="I56" s="119"/>
      <c r="J56" s="119"/>
      <c r="K56" s="119"/>
    </row>
    <row r="60" spans="1:11" x14ac:dyDescent="0.25">
      <c r="A60" s="43" t="s">
        <v>44</v>
      </c>
    </row>
    <row r="62" spans="1:11" x14ac:dyDescent="0.25">
      <c r="A62" s="42" t="s">
        <v>5</v>
      </c>
      <c r="B62" s="42" t="s">
        <v>53</v>
      </c>
    </row>
    <row r="63" spans="1:11" x14ac:dyDescent="0.25">
      <c r="B63" s="42" t="s">
        <v>54</v>
      </c>
    </row>
    <row r="65" spans="1:19" x14ac:dyDescent="0.25">
      <c r="B65" s="4"/>
      <c r="C65" s="58"/>
      <c r="D65" s="17" t="s">
        <v>30</v>
      </c>
      <c r="E65" s="17" t="s">
        <v>31</v>
      </c>
      <c r="F65" s="17" t="s">
        <v>32</v>
      </c>
      <c r="G65" s="17" t="s">
        <v>34</v>
      </c>
    </row>
    <row r="66" spans="1:19" x14ac:dyDescent="0.25">
      <c r="B66" s="5"/>
      <c r="C66" s="59"/>
      <c r="D66" s="18" t="s">
        <v>24</v>
      </c>
      <c r="E66" s="55" t="s">
        <v>10</v>
      </c>
      <c r="F66" s="18" t="s">
        <v>33</v>
      </c>
      <c r="G66" s="18"/>
    </row>
    <row r="67" spans="1:19" x14ac:dyDescent="0.25">
      <c r="B67" s="57" t="s">
        <v>0</v>
      </c>
      <c r="C67" s="58"/>
      <c r="D67" s="50"/>
      <c r="E67" s="50"/>
      <c r="F67" s="50"/>
      <c r="G67" s="50"/>
    </row>
    <row r="68" spans="1:19" x14ac:dyDescent="0.25">
      <c r="B68" s="52" t="s">
        <v>55</v>
      </c>
      <c r="C68" s="39"/>
      <c r="D68" s="50">
        <v>32160</v>
      </c>
      <c r="E68" s="50"/>
      <c r="F68" s="50"/>
      <c r="G68" s="50"/>
    </row>
    <row r="69" spans="1:19" x14ac:dyDescent="0.25">
      <c r="B69" s="52" t="s">
        <v>29</v>
      </c>
      <c r="C69" s="39"/>
      <c r="D69" s="50">
        <v>50600</v>
      </c>
      <c r="E69" s="50"/>
      <c r="F69" s="50"/>
      <c r="G69" s="50"/>
    </row>
    <row r="70" spans="1:19" x14ac:dyDescent="0.25">
      <c r="B70" s="52" t="s">
        <v>56</v>
      </c>
      <c r="C70" s="39"/>
      <c r="D70" s="50">
        <v>50000</v>
      </c>
      <c r="E70" s="50"/>
      <c r="F70" s="50"/>
      <c r="G70" s="50"/>
    </row>
    <row r="71" spans="1:19" s="1" customFormat="1" ht="20.25" x14ac:dyDescent="0.3">
      <c r="A71" s="42"/>
      <c r="B71" s="53"/>
      <c r="C71" s="54"/>
      <c r="D71" s="56"/>
      <c r="E71" s="56">
        <f>SUM(E68:E70)</f>
        <v>0</v>
      </c>
      <c r="F71" s="50"/>
      <c r="G71" s="50"/>
      <c r="H71" s="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s="82" customFormat="1" ht="11.25" x14ac:dyDescent="0.2">
      <c r="B72" s="83"/>
      <c r="C72" s="84"/>
      <c r="D72" s="85"/>
      <c r="E72" s="85"/>
      <c r="F72" s="85"/>
      <c r="G72" s="85"/>
      <c r="H72" s="86"/>
    </row>
    <row r="73" spans="1:19" x14ac:dyDescent="0.25">
      <c r="B73" s="51" t="s">
        <v>35</v>
      </c>
      <c r="C73" s="39"/>
      <c r="D73" s="50"/>
      <c r="E73" s="50"/>
      <c r="F73" s="50"/>
      <c r="G73" s="50"/>
    </row>
    <row r="74" spans="1:19" x14ac:dyDescent="0.25">
      <c r="B74" s="52" t="s">
        <v>28</v>
      </c>
      <c r="C74" s="39"/>
      <c r="D74" s="50">
        <v>83500</v>
      </c>
      <c r="E74" s="50"/>
      <c r="F74" s="50"/>
      <c r="G74" s="50"/>
    </row>
    <row r="75" spans="1:19" x14ac:dyDescent="0.25">
      <c r="B75" s="52" t="s">
        <v>56</v>
      </c>
      <c r="C75" s="39"/>
      <c r="D75" s="50">
        <v>79800</v>
      </c>
      <c r="E75" s="50"/>
      <c r="F75" s="50"/>
      <c r="G75" s="50"/>
    </row>
    <row r="76" spans="1:19" s="1" customFormat="1" ht="20.25" x14ac:dyDescent="0.3">
      <c r="A76" s="42"/>
      <c r="B76" s="53" t="s">
        <v>111</v>
      </c>
      <c r="C76" s="54"/>
      <c r="D76" s="56"/>
      <c r="E76" s="56">
        <f>SUM(E74:E75)</f>
        <v>0</v>
      </c>
      <c r="F76" s="56">
        <f>SUM(F67:F75)</f>
        <v>0</v>
      </c>
      <c r="G76" s="56">
        <f>SUM(G67:G75)</f>
        <v>0</v>
      </c>
      <c r="H76" s="2"/>
      <c r="I76" s="2"/>
      <c r="J76" s="42"/>
      <c r="K76" s="42"/>
      <c r="L76" s="42"/>
      <c r="M76" s="42"/>
      <c r="N76" s="42"/>
      <c r="O76" s="42"/>
      <c r="P76" s="42"/>
      <c r="Q76" s="42"/>
    </row>
    <row r="78" spans="1:19" x14ac:dyDescent="0.25">
      <c r="K78" s="2"/>
    </row>
    <row r="84" spans="1:17" x14ac:dyDescent="0.25">
      <c r="A84" s="42" t="s">
        <v>6</v>
      </c>
    </row>
    <row r="89" spans="1:17" x14ac:dyDescent="0.25">
      <c r="A89" s="42" t="s">
        <v>7</v>
      </c>
      <c r="B89" s="4"/>
      <c r="C89" s="87"/>
      <c r="D89" s="90" t="s">
        <v>57</v>
      </c>
      <c r="E89" s="88" t="s">
        <v>57</v>
      </c>
      <c r="F89" s="90" t="s">
        <v>12</v>
      </c>
    </row>
    <row r="90" spans="1:17" x14ac:dyDescent="0.25">
      <c r="B90" s="5"/>
      <c r="C90" s="16"/>
      <c r="D90" s="91" t="s">
        <v>58</v>
      </c>
      <c r="E90" s="89" t="s">
        <v>59</v>
      </c>
      <c r="F90" s="92"/>
    </row>
    <row r="91" spans="1:17" x14ac:dyDescent="0.25">
      <c r="B91" s="8" t="s">
        <v>11</v>
      </c>
      <c r="C91" s="93"/>
      <c r="D91" s="10">
        <v>155000</v>
      </c>
      <c r="E91" s="93">
        <v>266000</v>
      </c>
      <c r="F91" s="10"/>
    </row>
    <row r="92" spans="1:17" x14ac:dyDescent="0.25">
      <c r="B92" s="12" t="s">
        <v>14</v>
      </c>
      <c r="C92" s="94"/>
      <c r="D92" s="14">
        <f>225000*0.9</f>
        <v>202500</v>
      </c>
      <c r="E92" s="94">
        <f>270000*0.9</f>
        <v>243000</v>
      </c>
      <c r="F92" s="14"/>
    </row>
    <row r="93" spans="1:17" s="1" customFormat="1" ht="20.25" x14ac:dyDescent="0.3">
      <c r="A93" s="42"/>
      <c r="B93" s="53" t="s">
        <v>60</v>
      </c>
      <c r="C93" s="3"/>
      <c r="D93" s="56"/>
      <c r="E93" s="3"/>
      <c r="F93" s="56">
        <f>SUM(D93:E93)</f>
        <v>0</v>
      </c>
      <c r="G93" s="2"/>
      <c r="H93" s="2"/>
      <c r="I93" s="42"/>
      <c r="J93" s="42"/>
      <c r="K93" s="42"/>
      <c r="L93" s="42"/>
      <c r="M93" s="42"/>
      <c r="N93" s="42"/>
      <c r="O93" s="42"/>
      <c r="P93" s="42"/>
      <c r="Q93" s="42"/>
    </row>
    <row r="95" spans="1:17" x14ac:dyDescent="0.25">
      <c r="B95" s="42" t="s">
        <v>61</v>
      </c>
    </row>
    <row r="97" spans="1:19" x14ac:dyDescent="0.25">
      <c r="A97" s="42" t="s">
        <v>13</v>
      </c>
      <c r="B97" s="4"/>
      <c r="C97" s="87"/>
      <c r="D97" s="17" t="s">
        <v>64</v>
      </c>
      <c r="E97" s="49" t="s">
        <v>32</v>
      </c>
      <c r="F97" s="17" t="s">
        <v>25</v>
      </c>
    </row>
    <row r="98" spans="1:19" x14ac:dyDescent="0.25">
      <c r="B98" s="5"/>
      <c r="C98" s="16"/>
      <c r="D98" s="18" t="s">
        <v>65</v>
      </c>
      <c r="E98" s="48" t="s">
        <v>24</v>
      </c>
      <c r="F98" s="18" t="s">
        <v>24</v>
      </c>
    </row>
    <row r="99" spans="1:19" x14ac:dyDescent="0.25">
      <c r="B99" s="81" t="s">
        <v>62</v>
      </c>
      <c r="C99" s="23"/>
      <c r="D99" s="50">
        <v>300000</v>
      </c>
      <c r="E99" s="23">
        <v>250000</v>
      </c>
      <c r="F99" s="50"/>
    </row>
    <row r="100" spans="1:19" x14ac:dyDescent="0.25">
      <c r="B100" s="81" t="s">
        <v>63</v>
      </c>
      <c r="C100" s="23"/>
      <c r="D100" s="50">
        <v>170000</v>
      </c>
      <c r="E100" s="23">
        <v>200000</v>
      </c>
      <c r="F100" s="50"/>
    </row>
    <row r="101" spans="1:19" s="1" customFormat="1" ht="20.25" x14ac:dyDescent="0.3">
      <c r="A101" s="42"/>
      <c r="B101" s="53"/>
      <c r="C101" s="3"/>
      <c r="D101" s="56">
        <f>SUM(D99:D100)</f>
        <v>470000</v>
      </c>
      <c r="E101" s="56">
        <f>SUM(E99:E100)</f>
        <v>450000</v>
      </c>
      <c r="F101" s="56"/>
      <c r="G101" s="2"/>
      <c r="H101" s="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12" spans="1:19" x14ac:dyDescent="0.25">
      <c r="A112" s="43" t="s">
        <v>52</v>
      </c>
    </row>
    <row r="114" spans="1:11" x14ac:dyDescent="0.25">
      <c r="A114" s="6"/>
      <c r="B114" s="4"/>
      <c r="C114" s="58"/>
      <c r="D114" s="120" t="s">
        <v>114</v>
      </c>
      <c r="E114" s="24" t="s">
        <v>116</v>
      </c>
      <c r="F114" s="121" t="s">
        <v>19</v>
      </c>
      <c r="G114" s="24" t="s">
        <v>20</v>
      </c>
      <c r="H114" s="135"/>
      <c r="I114" s="134"/>
      <c r="J114" s="134"/>
      <c r="K114" s="134"/>
    </row>
    <row r="115" spans="1:11" x14ac:dyDescent="0.25">
      <c r="A115" s="7"/>
      <c r="B115" s="5"/>
      <c r="C115" s="59"/>
      <c r="D115" s="122" t="s">
        <v>115</v>
      </c>
      <c r="E115" s="25" t="s">
        <v>117</v>
      </c>
      <c r="F115" s="95"/>
      <c r="G115" s="25"/>
      <c r="H115" s="136"/>
      <c r="I115" s="125"/>
      <c r="J115" s="125"/>
      <c r="K115" s="125"/>
    </row>
    <row r="116" spans="1:11" x14ac:dyDescent="0.25">
      <c r="A116" s="28">
        <v>2980</v>
      </c>
      <c r="B116" s="74" t="s">
        <v>66</v>
      </c>
      <c r="C116" s="64"/>
      <c r="D116" s="137">
        <v>-180000</v>
      </c>
      <c r="E116" s="137"/>
      <c r="F116" s="137"/>
      <c r="G116" s="138"/>
      <c r="H116" s="142"/>
      <c r="I116" s="119"/>
      <c r="J116" s="119"/>
      <c r="K116" s="119"/>
    </row>
    <row r="117" spans="1:11" x14ac:dyDescent="0.25">
      <c r="A117" s="75">
        <v>3000</v>
      </c>
      <c r="B117" s="76" t="s">
        <v>21</v>
      </c>
      <c r="C117" s="44"/>
      <c r="D117" s="132">
        <v>-9600000</v>
      </c>
      <c r="E117" s="132"/>
      <c r="F117" s="132"/>
      <c r="G117" s="139"/>
      <c r="H117" s="142"/>
      <c r="I117" s="119"/>
      <c r="J117" s="119"/>
      <c r="K117" s="119"/>
    </row>
    <row r="118" spans="1:11" x14ac:dyDescent="0.25">
      <c r="A118" s="29">
        <v>7550</v>
      </c>
      <c r="B118" s="77" t="s">
        <v>67</v>
      </c>
      <c r="C118" s="70"/>
      <c r="D118" s="118">
        <v>145000</v>
      </c>
      <c r="E118" s="118"/>
      <c r="F118" s="118"/>
      <c r="G118" s="140"/>
      <c r="H118" s="142"/>
      <c r="I118" s="119"/>
      <c r="J118" s="119"/>
      <c r="K118" s="119"/>
    </row>
    <row r="119" spans="1:11" x14ac:dyDescent="0.25">
      <c r="C119" s="42"/>
      <c r="D119" s="4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90E9-BA11-438A-B45D-4F66960D3CB8}">
  <dimension ref="A1:J53"/>
  <sheetViews>
    <sheetView workbookViewId="0">
      <selection activeCell="K60" sqref="K60"/>
    </sheetView>
  </sheetViews>
  <sheetFormatPr baseColWidth="10" defaultRowHeight="15.75" x14ac:dyDescent="0.25"/>
  <cols>
    <col min="1" max="1" width="4.28515625" style="42" customWidth="1"/>
    <col min="2" max="2" width="4.85546875" style="42" customWidth="1"/>
    <col min="3" max="4" width="9.7109375" style="42" customWidth="1"/>
    <col min="5" max="7" width="9.85546875" style="42" customWidth="1"/>
    <col min="8" max="10" width="9.42578125" style="42" customWidth="1"/>
    <col min="11" max="13" width="9.7109375" style="42" customWidth="1"/>
    <col min="14" max="16384" width="11.42578125" style="42"/>
  </cols>
  <sheetData>
    <row r="1" spans="1:10" x14ac:dyDescent="0.25">
      <c r="A1" s="43" t="s">
        <v>68</v>
      </c>
      <c r="B1" s="43"/>
    </row>
    <row r="3" spans="1:10" x14ac:dyDescent="0.25">
      <c r="A3" s="42" t="s">
        <v>5</v>
      </c>
      <c r="B3" s="43" t="s">
        <v>112</v>
      </c>
    </row>
    <row r="5" spans="1:10" x14ac:dyDescent="0.25">
      <c r="B5" s="6"/>
      <c r="C5" s="4"/>
      <c r="D5" s="61"/>
      <c r="E5" s="127">
        <v>1440</v>
      </c>
      <c r="F5" s="24">
        <v>2120</v>
      </c>
      <c r="G5" s="24">
        <v>2050</v>
      </c>
      <c r="H5" s="134"/>
      <c r="I5" s="134"/>
      <c r="J5" s="134"/>
    </row>
    <row r="6" spans="1:10" x14ac:dyDescent="0.25">
      <c r="B6" s="115"/>
      <c r="C6" s="81"/>
      <c r="D6" s="37"/>
      <c r="E6" s="136" t="s">
        <v>127</v>
      </c>
      <c r="F6" s="36" t="s">
        <v>128</v>
      </c>
      <c r="G6" s="36" t="s">
        <v>130</v>
      </c>
      <c r="H6" s="134"/>
      <c r="I6" s="134"/>
      <c r="J6" s="134"/>
    </row>
    <row r="7" spans="1:10" x14ac:dyDescent="0.25">
      <c r="B7" s="7"/>
      <c r="C7" s="5"/>
      <c r="D7" s="31"/>
      <c r="E7" s="128" t="s">
        <v>126</v>
      </c>
      <c r="F7" s="25" t="s">
        <v>129</v>
      </c>
      <c r="G7" s="25" t="s">
        <v>131</v>
      </c>
      <c r="H7" s="134"/>
      <c r="I7" s="134"/>
      <c r="J7" s="134"/>
    </row>
    <row r="8" spans="1:10" x14ac:dyDescent="0.25">
      <c r="B8" s="15" t="s">
        <v>74</v>
      </c>
      <c r="C8" s="8" t="s">
        <v>75</v>
      </c>
      <c r="D8" s="9"/>
      <c r="E8" s="38">
        <v>100000</v>
      </c>
      <c r="F8" s="116"/>
      <c r="G8" s="116"/>
      <c r="H8" s="79"/>
      <c r="I8" s="79"/>
      <c r="J8" s="79"/>
    </row>
    <row r="9" spans="1:10" x14ac:dyDescent="0.25">
      <c r="B9" s="34"/>
      <c r="C9" s="60" t="s">
        <v>76</v>
      </c>
      <c r="D9" s="96"/>
      <c r="E9" s="41"/>
      <c r="F9" s="124"/>
      <c r="G9" s="124"/>
      <c r="H9" s="79"/>
      <c r="I9" s="79"/>
      <c r="J9" s="79"/>
    </row>
    <row r="10" spans="1:10" x14ac:dyDescent="0.25">
      <c r="B10" s="34"/>
      <c r="C10" s="60"/>
      <c r="D10" s="96"/>
      <c r="E10" s="41"/>
      <c r="F10" s="124"/>
      <c r="G10" s="124"/>
      <c r="H10" s="79"/>
      <c r="I10" s="79"/>
      <c r="J10" s="79"/>
    </row>
    <row r="11" spans="1:10" x14ac:dyDescent="0.25">
      <c r="B11" s="11"/>
      <c r="C11" s="12"/>
      <c r="D11" s="13"/>
      <c r="E11" s="40"/>
      <c r="F11" s="117"/>
      <c r="G11" s="117"/>
      <c r="H11" s="79"/>
      <c r="I11" s="79"/>
      <c r="J11" s="79"/>
    </row>
    <row r="13" spans="1:10" x14ac:dyDescent="0.25">
      <c r="B13" s="42" t="s">
        <v>77</v>
      </c>
    </row>
    <row r="14" spans="1:10" x14ac:dyDescent="0.25">
      <c r="B14" s="42" t="s">
        <v>78</v>
      </c>
    </row>
    <row r="16" spans="1:10" x14ac:dyDescent="0.25">
      <c r="A16" s="42" t="s">
        <v>6</v>
      </c>
      <c r="B16" s="43" t="s">
        <v>79</v>
      </c>
      <c r="F16" s="47" t="s">
        <v>3</v>
      </c>
      <c r="G16" s="47" t="s">
        <v>2</v>
      </c>
    </row>
    <row r="18" spans="1:8" x14ac:dyDescent="0.25">
      <c r="B18" s="42" t="s">
        <v>80</v>
      </c>
      <c r="F18" s="16"/>
      <c r="G18" s="16"/>
    </row>
    <row r="21" spans="1:8" x14ac:dyDescent="0.25">
      <c r="B21" s="43" t="s">
        <v>15</v>
      </c>
      <c r="F21" s="47" t="s">
        <v>3</v>
      </c>
    </row>
    <row r="23" spans="1:8" x14ac:dyDescent="0.25">
      <c r="B23" s="42" t="s">
        <v>81</v>
      </c>
      <c r="F23" s="16"/>
    </row>
    <row r="31" spans="1:8" x14ac:dyDescent="0.25">
      <c r="A31" s="42" t="s">
        <v>7</v>
      </c>
      <c r="B31" s="43" t="s">
        <v>82</v>
      </c>
    </row>
    <row r="32" spans="1:8" x14ac:dyDescent="0.25">
      <c r="B32" s="6"/>
      <c r="C32" s="4"/>
      <c r="D32" s="61"/>
      <c r="E32" s="143">
        <v>1440</v>
      </c>
      <c r="F32" s="24">
        <v>4600</v>
      </c>
      <c r="G32" s="37"/>
      <c r="H32" s="134"/>
    </row>
    <row r="33" spans="2:8" x14ac:dyDescent="0.25">
      <c r="B33" s="115"/>
      <c r="C33" s="81"/>
      <c r="D33" s="37"/>
      <c r="E33" s="136" t="s">
        <v>133</v>
      </c>
      <c r="F33" s="36" t="s">
        <v>134</v>
      </c>
      <c r="G33" s="37"/>
      <c r="H33" s="134"/>
    </row>
    <row r="34" spans="2:8" x14ac:dyDescent="0.25">
      <c r="B34" s="115"/>
      <c r="C34" s="81"/>
      <c r="D34" s="37"/>
      <c r="E34" s="136" t="s">
        <v>132</v>
      </c>
      <c r="F34" s="36" t="s">
        <v>135</v>
      </c>
      <c r="G34" s="37"/>
      <c r="H34" s="134"/>
    </row>
    <row r="35" spans="2:8" x14ac:dyDescent="0.25">
      <c r="B35" s="7"/>
      <c r="C35" s="5"/>
      <c r="D35" s="31"/>
      <c r="E35" s="5"/>
      <c r="F35" s="25" t="s">
        <v>136</v>
      </c>
      <c r="G35" s="37"/>
      <c r="H35" s="134"/>
    </row>
    <row r="36" spans="2:8" x14ac:dyDescent="0.25">
      <c r="B36" s="15" t="s">
        <v>74</v>
      </c>
      <c r="C36" s="8" t="s">
        <v>75</v>
      </c>
      <c r="D36" s="9"/>
      <c r="E36" s="38">
        <v>100000</v>
      </c>
      <c r="F36" s="116"/>
      <c r="G36" s="79"/>
      <c r="H36" s="79"/>
    </row>
    <row r="37" spans="2:8" x14ac:dyDescent="0.25">
      <c r="B37" s="34"/>
      <c r="C37" s="60" t="s">
        <v>76</v>
      </c>
      <c r="D37" s="96"/>
      <c r="E37" s="41"/>
      <c r="F37" s="124"/>
      <c r="G37" s="79"/>
      <c r="H37" s="79"/>
    </row>
    <row r="38" spans="2:8" x14ac:dyDescent="0.25">
      <c r="B38" s="11"/>
      <c r="C38" s="12"/>
      <c r="D38" s="13"/>
      <c r="E38" s="40"/>
      <c r="F38" s="117"/>
      <c r="G38" s="79"/>
      <c r="H38" s="79"/>
    </row>
    <row r="39" spans="2:8" x14ac:dyDescent="0.25">
      <c r="F39" s="30"/>
      <c r="G39" s="30"/>
      <c r="H39" s="30"/>
    </row>
    <row r="44" spans="2:8" x14ac:dyDescent="0.25">
      <c r="B44" s="43" t="s">
        <v>79</v>
      </c>
      <c r="F44" s="47" t="s">
        <v>9</v>
      </c>
      <c r="G44" s="47" t="s">
        <v>8</v>
      </c>
    </row>
    <row r="46" spans="2:8" x14ac:dyDescent="0.25">
      <c r="B46" s="42" t="s">
        <v>80</v>
      </c>
      <c r="F46" s="16"/>
      <c r="G46" s="16"/>
    </row>
    <row r="50" spans="2:6" x14ac:dyDescent="0.25">
      <c r="B50" s="43" t="s">
        <v>15</v>
      </c>
      <c r="F50" s="47" t="s">
        <v>9</v>
      </c>
    </row>
    <row r="52" spans="2:6" x14ac:dyDescent="0.25">
      <c r="B52" s="42" t="s">
        <v>81</v>
      </c>
      <c r="F52" s="2"/>
    </row>
    <row r="53" spans="2:6" x14ac:dyDescent="0.25">
      <c r="B53" s="42" t="s">
        <v>113</v>
      </c>
      <c r="F53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E791-D7CF-492A-B3A3-C3FF4B730024}">
  <dimension ref="A1:P89"/>
  <sheetViews>
    <sheetView showZeros="0" workbookViewId="0">
      <selection activeCell="I6" sqref="I6"/>
    </sheetView>
  </sheetViews>
  <sheetFormatPr baseColWidth="10" defaultRowHeight="12.75" x14ac:dyDescent="0.2"/>
  <cols>
    <col min="1" max="1" width="4.85546875" style="105" customWidth="1"/>
    <col min="2" max="2" width="33.5703125" style="105" bestFit="1" customWidth="1"/>
    <col min="3" max="10" width="11" style="106" customWidth="1"/>
    <col min="11" max="12" width="8.7109375" style="104" customWidth="1"/>
    <col min="13" max="14" width="8.7109375" style="105" customWidth="1"/>
    <col min="15" max="16" width="8.7109375" style="106" customWidth="1"/>
    <col min="17" max="21" width="8.7109375" style="105" customWidth="1"/>
    <col min="22" max="16384" width="11.42578125" style="105"/>
  </cols>
  <sheetData>
    <row r="1" spans="1:16" s="100" customFormat="1" ht="15.75" x14ac:dyDescent="0.25">
      <c r="A1" s="148" t="s">
        <v>16</v>
      </c>
      <c r="B1" s="149" t="s">
        <v>17</v>
      </c>
      <c r="C1" s="153" t="s">
        <v>114</v>
      </c>
      <c r="D1" s="162" t="s">
        <v>18</v>
      </c>
      <c r="E1" s="163"/>
      <c r="F1" s="153" t="s">
        <v>19</v>
      </c>
      <c r="G1" s="153" t="s">
        <v>20</v>
      </c>
      <c r="H1" s="106"/>
      <c r="I1" s="98" t="s">
        <v>83</v>
      </c>
      <c r="J1" s="106"/>
      <c r="L1" s="99"/>
      <c r="O1" s="101"/>
      <c r="P1" s="101"/>
    </row>
    <row r="2" spans="1:16" x14ac:dyDescent="0.2">
      <c r="A2" s="150"/>
      <c r="B2" s="151"/>
      <c r="C2" s="154" t="s">
        <v>115</v>
      </c>
      <c r="D2" s="152"/>
      <c r="E2" s="155"/>
      <c r="F2" s="156"/>
      <c r="G2" s="156"/>
      <c r="H2" s="157"/>
      <c r="I2" s="158"/>
      <c r="J2" s="157"/>
    </row>
    <row r="3" spans="1:16" x14ac:dyDescent="0.2">
      <c r="A3" s="102">
        <v>1110</v>
      </c>
      <c r="B3" s="102" t="s">
        <v>84</v>
      </c>
      <c r="C3" s="103">
        <v>4800000</v>
      </c>
      <c r="D3" s="144"/>
      <c r="E3" s="144"/>
      <c r="F3" s="144"/>
      <c r="G3" s="144"/>
      <c r="H3" s="157"/>
      <c r="I3" s="157"/>
      <c r="J3" s="157"/>
      <c r="K3" s="164"/>
      <c r="L3" s="165"/>
      <c r="M3" s="158"/>
      <c r="N3" s="158"/>
      <c r="O3" s="166"/>
    </row>
    <row r="4" spans="1:16" x14ac:dyDescent="0.2">
      <c r="A4" s="107"/>
      <c r="B4" s="107" t="s">
        <v>85</v>
      </c>
      <c r="C4" s="108">
        <v>3175000</v>
      </c>
      <c r="D4" s="145"/>
      <c r="E4" s="145"/>
      <c r="F4" s="145"/>
      <c r="G4" s="145"/>
      <c r="H4" s="159"/>
      <c r="I4" s="159"/>
      <c r="J4" s="159"/>
      <c r="K4" s="164"/>
      <c r="L4" s="164"/>
      <c r="M4" s="158"/>
      <c r="N4" s="158"/>
      <c r="O4" s="166"/>
    </row>
    <row r="5" spans="1:16" x14ac:dyDescent="0.2">
      <c r="A5" s="107">
        <v>1239</v>
      </c>
      <c r="B5" s="107" t="s">
        <v>1</v>
      </c>
      <c r="C5" s="108">
        <v>-52000</v>
      </c>
      <c r="D5" s="145"/>
      <c r="E5" s="145"/>
      <c r="F5" s="145"/>
      <c r="G5" s="145"/>
      <c r="H5" s="159"/>
      <c r="I5" s="159"/>
      <c r="J5" s="159"/>
      <c r="K5" s="164"/>
      <c r="L5" s="164"/>
      <c r="M5" s="158"/>
      <c r="N5" s="158"/>
      <c r="O5" s="166"/>
    </row>
    <row r="6" spans="1:16" x14ac:dyDescent="0.2">
      <c r="A6" s="107">
        <v>1350</v>
      </c>
      <c r="B6" s="107" t="s">
        <v>86</v>
      </c>
      <c r="C6" s="108">
        <v>200000</v>
      </c>
      <c r="D6" s="145"/>
      <c r="E6" s="145"/>
      <c r="F6" s="145"/>
      <c r="G6" s="145"/>
      <c r="H6" s="159"/>
      <c r="I6" s="159"/>
      <c r="J6" s="159"/>
      <c r="K6" s="164"/>
      <c r="L6" s="164"/>
      <c r="M6" s="158"/>
      <c r="N6" s="158"/>
      <c r="O6" s="166"/>
    </row>
    <row r="7" spans="1:16" x14ac:dyDescent="0.2">
      <c r="A7" s="107">
        <v>1400</v>
      </c>
      <c r="B7" s="107" t="s">
        <v>87</v>
      </c>
      <c r="C7" s="108">
        <v>1050000</v>
      </c>
      <c r="D7" s="145"/>
      <c r="E7" s="145"/>
      <c r="F7" s="145"/>
      <c r="G7" s="145"/>
      <c r="H7" s="159"/>
      <c r="I7" s="159"/>
      <c r="J7" s="159"/>
      <c r="K7" s="164"/>
      <c r="L7" s="164"/>
      <c r="M7" s="158"/>
      <c r="N7" s="158"/>
      <c r="O7" s="166"/>
    </row>
    <row r="8" spans="1:16" x14ac:dyDescent="0.2">
      <c r="A8" s="107">
        <v>1440</v>
      </c>
      <c r="B8" s="107" t="s">
        <v>80</v>
      </c>
      <c r="C8" s="108">
        <v>1100000</v>
      </c>
      <c r="D8" s="145"/>
      <c r="E8" s="145"/>
      <c r="F8" s="145"/>
      <c r="G8" s="145"/>
      <c r="H8" s="159"/>
      <c r="I8" s="159"/>
      <c r="J8" s="159"/>
      <c r="K8" s="164"/>
      <c r="L8" s="164"/>
      <c r="M8" s="158"/>
      <c r="N8" s="158"/>
      <c r="O8" s="166"/>
    </row>
    <row r="9" spans="1:16" x14ac:dyDescent="0.2">
      <c r="A9" s="107">
        <v>1500</v>
      </c>
      <c r="B9" s="107" t="s">
        <v>0</v>
      </c>
      <c r="C9" s="108">
        <v>5060050</v>
      </c>
      <c r="D9" s="145"/>
      <c r="E9" s="145"/>
      <c r="F9" s="145"/>
      <c r="G9" s="145"/>
      <c r="H9" s="159"/>
      <c r="I9" s="159"/>
      <c r="J9" s="159"/>
      <c r="K9" s="164"/>
      <c r="L9" s="164"/>
      <c r="M9" s="158"/>
      <c r="N9" s="158"/>
      <c r="O9" s="166"/>
    </row>
    <row r="10" spans="1:16" x14ac:dyDescent="0.2">
      <c r="A10" s="107">
        <v>1580</v>
      </c>
      <c r="B10" s="107" t="s">
        <v>22</v>
      </c>
      <c r="C10" s="108">
        <v>-80000</v>
      </c>
      <c r="D10" s="145"/>
      <c r="E10" s="145"/>
      <c r="F10" s="145"/>
      <c r="G10" s="145"/>
      <c r="H10" s="159"/>
      <c r="I10" s="159"/>
      <c r="J10" s="159"/>
      <c r="K10" s="164"/>
      <c r="L10" s="164"/>
      <c r="M10" s="158"/>
      <c r="N10" s="158"/>
      <c r="O10" s="166"/>
    </row>
    <row r="11" spans="1:16" x14ac:dyDescent="0.2">
      <c r="A11" s="107">
        <v>1810</v>
      </c>
      <c r="B11" s="107" t="s">
        <v>88</v>
      </c>
      <c r="C11" s="108">
        <v>407000</v>
      </c>
      <c r="D11" s="145"/>
      <c r="E11" s="145"/>
      <c r="F11" s="145"/>
      <c r="G11" s="145"/>
      <c r="H11" s="159"/>
      <c r="I11" s="159"/>
      <c r="J11" s="159"/>
      <c r="K11" s="164"/>
      <c r="L11" s="164"/>
      <c r="M11" s="158"/>
      <c r="N11" s="158"/>
      <c r="O11" s="166"/>
    </row>
    <row r="12" spans="1:16" x14ac:dyDescent="0.2">
      <c r="A12" s="107">
        <v>1920</v>
      </c>
      <c r="B12" s="107" t="s">
        <v>89</v>
      </c>
      <c r="C12" s="108">
        <v>5420430</v>
      </c>
      <c r="D12" s="145"/>
      <c r="E12" s="145"/>
      <c r="F12" s="145"/>
      <c r="G12" s="145"/>
      <c r="H12" s="159"/>
      <c r="I12" s="159"/>
      <c r="J12" s="159"/>
      <c r="K12" s="164"/>
      <c r="L12" s="164"/>
      <c r="M12" s="158"/>
      <c r="N12" s="158"/>
      <c r="O12" s="166"/>
    </row>
    <row r="13" spans="1:16" x14ac:dyDescent="0.2">
      <c r="A13" s="107">
        <v>1950</v>
      </c>
      <c r="B13" s="107" t="s">
        <v>90</v>
      </c>
      <c r="C13" s="108">
        <v>912500</v>
      </c>
      <c r="D13" s="145"/>
      <c r="E13" s="145"/>
      <c r="F13" s="145"/>
      <c r="G13" s="145"/>
      <c r="H13" s="159"/>
      <c r="I13" s="159"/>
      <c r="J13" s="159"/>
      <c r="K13" s="164"/>
      <c r="L13" s="164"/>
      <c r="M13" s="158"/>
      <c r="N13" s="158"/>
      <c r="O13" s="166"/>
    </row>
    <row r="14" spans="1:16" x14ac:dyDescent="0.2">
      <c r="A14" s="107">
        <v>2000</v>
      </c>
      <c r="B14" s="107" t="s">
        <v>91</v>
      </c>
      <c r="C14" s="108">
        <v>-5000000</v>
      </c>
      <c r="D14" s="145"/>
      <c r="E14" s="145"/>
      <c r="F14" s="145"/>
      <c r="G14" s="145"/>
      <c r="H14" s="159"/>
      <c r="I14" s="159"/>
      <c r="J14" s="159"/>
      <c r="K14" s="164"/>
      <c r="L14" s="167"/>
      <c r="M14" s="158"/>
      <c r="N14" s="158"/>
      <c r="O14" s="166"/>
    </row>
    <row r="15" spans="1:16" x14ac:dyDescent="0.2">
      <c r="A15" s="107">
        <v>2050</v>
      </c>
      <c r="B15" s="107" t="s">
        <v>73</v>
      </c>
      <c r="C15" s="108">
        <v>-1753000</v>
      </c>
      <c r="D15" s="145"/>
      <c r="E15" s="145"/>
      <c r="F15" s="145"/>
      <c r="G15" s="145"/>
      <c r="H15" s="159"/>
      <c r="I15" s="159"/>
      <c r="J15" s="159"/>
      <c r="K15" s="164"/>
      <c r="L15" s="168"/>
      <c r="M15" s="158"/>
      <c r="N15" s="158"/>
      <c r="O15" s="166"/>
    </row>
    <row r="16" spans="1:16" x14ac:dyDescent="0.2">
      <c r="A16" s="107">
        <v>2120</v>
      </c>
      <c r="B16" s="107" t="s">
        <v>72</v>
      </c>
      <c r="C16" s="108">
        <v>-165000</v>
      </c>
      <c r="D16" s="145"/>
      <c r="E16" s="145"/>
      <c r="F16" s="145"/>
      <c r="G16" s="145"/>
      <c r="H16" s="159"/>
      <c r="I16" s="159"/>
      <c r="J16" s="159"/>
      <c r="K16" s="164"/>
      <c r="L16" s="164"/>
      <c r="M16" s="158"/>
      <c r="N16" s="158"/>
      <c r="O16" s="166"/>
    </row>
    <row r="17" spans="1:15" x14ac:dyDescent="0.2">
      <c r="A17" s="107">
        <v>2240</v>
      </c>
      <c r="B17" s="107" t="s">
        <v>92</v>
      </c>
      <c r="C17" s="108">
        <v>-3510000</v>
      </c>
      <c r="D17" s="145"/>
      <c r="E17" s="145"/>
      <c r="F17" s="145"/>
      <c r="G17" s="145"/>
      <c r="H17" s="159"/>
      <c r="I17" s="159"/>
      <c r="J17" s="159"/>
      <c r="K17" s="164"/>
      <c r="L17" s="164"/>
      <c r="M17" s="158"/>
      <c r="N17" s="158"/>
      <c r="O17" s="166"/>
    </row>
    <row r="18" spans="1:15" x14ac:dyDescent="0.2">
      <c r="A18" s="107">
        <v>2400</v>
      </c>
      <c r="B18" s="107" t="s">
        <v>35</v>
      </c>
      <c r="C18" s="108">
        <v>-2689700</v>
      </c>
      <c r="D18" s="145"/>
      <c r="E18" s="145"/>
      <c r="F18" s="145"/>
      <c r="G18" s="145"/>
      <c r="H18" s="159"/>
      <c r="I18" s="159"/>
      <c r="J18" s="159"/>
      <c r="K18" s="164"/>
      <c r="L18" s="164"/>
      <c r="M18" s="158"/>
      <c r="N18" s="158"/>
      <c r="O18" s="166"/>
    </row>
    <row r="19" spans="1:15" x14ac:dyDescent="0.2">
      <c r="A19" s="107">
        <v>2500</v>
      </c>
      <c r="B19" s="107" t="s">
        <v>93</v>
      </c>
      <c r="C19" s="108">
        <v>-150</v>
      </c>
      <c r="D19" s="145"/>
      <c r="E19" s="145"/>
      <c r="F19" s="145"/>
      <c r="G19" s="145"/>
      <c r="H19" s="159"/>
      <c r="I19" s="159"/>
      <c r="J19" s="159"/>
      <c r="K19" s="164"/>
      <c r="L19" s="164"/>
      <c r="M19" s="158"/>
      <c r="N19" s="158"/>
      <c r="O19" s="166"/>
    </row>
    <row r="20" spans="1:15" x14ac:dyDescent="0.2">
      <c r="A20" s="107">
        <v>2600</v>
      </c>
      <c r="B20" s="107" t="s">
        <v>94</v>
      </c>
      <c r="C20" s="108">
        <v>-912500</v>
      </c>
      <c r="D20" s="145"/>
      <c r="E20" s="145"/>
      <c r="F20" s="145"/>
      <c r="G20" s="145"/>
      <c r="H20" s="159"/>
      <c r="I20" s="159"/>
      <c r="J20" s="159"/>
      <c r="K20" s="164"/>
      <c r="L20" s="164"/>
      <c r="M20" s="158"/>
      <c r="N20" s="158"/>
      <c r="O20" s="166"/>
    </row>
    <row r="21" spans="1:15" x14ac:dyDescent="0.2">
      <c r="A21" s="107">
        <v>2740</v>
      </c>
      <c r="B21" s="107" t="s">
        <v>95</v>
      </c>
      <c r="C21" s="108">
        <v>-1256400</v>
      </c>
      <c r="D21" s="145"/>
      <c r="E21" s="145"/>
      <c r="F21" s="145"/>
      <c r="G21" s="145"/>
      <c r="H21" s="159"/>
      <c r="I21" s="159"/>
      <c r="J21" s="159"/>
      <c r="K21" s="164"/>
      <c r="L21" s="164"/>
      <c r="M21" s="158"/>
      <c r="N21" s="158"/>
      <c r="O21" s="166"/>
    </row>
    <row r="22" spans="1:15" x14ac:dyDescent="0.2">
      <c r="A22" s="107">
        <v>2770</v>
      </c>
      <c r="B22" s="107" t="s">
        <v>96</v>
      </c>
      <c r="C22" s="108">
        <v>-679815</v>
      </c>
      <c r="D22" s="145"/>
      <c r="E22" s="145"/>
      <c r="F22" s="145"/>
      <c r="G22" s="145"/>
      <c r="H22" s="159"/>
      <c r="I22" s="159"/>
      <c r="J22" s="159"/>
      <c r="K22" s="164"/>
      <c r="L22" s="164"/>
      <c r="M22" s="158"/>
      <c r="N22" s="158"/>
      <c r="O22" s="166"/>
    </row>
    <row r="23" spans="1:15" x14ac:dyDescent="0.2">
      <c r="A23" s="107">
        <v>2780</v>
      </c>
      <c r="B23" s="107" t="s">
        <v>97</v>
      </c>
      <c r="C23" s="108">
        <v>-412355</v>
      </c>
      <c r="D23" s="145"/>
      <c r="E23" s="145"/>
      <c r="F23" s="145"/>
      <c r="G23" s="145"/>
      <c r="H23" s="159"/>
      <c r="I23" s="159"/>
      <c r="J23" s="159"/>
      <c r="K23" s="164"/>
      <c r="L23" s="164"/>
      <c r="M23" s="158"/>
      <c r="N23" s="158"/>
      <c r="O23" s="166"/>
    </row>
    <row r="24" spans="1:15" x14ac:dyDescent="0.2">
      <c r="A24" s="107">
        <v>2940</v>
      </c>
      <c r="B24" s="107" t="s">
        <v>98</v>
      </c>
      <c r="C24" s="108">
        <v>-2924500</v>
      </c>
      <c r="D24" s="145"/>
      <c r="E24" s="145"/>
      <c r="F24" s="145"/>
      <c r="G24" s="145"/>
      <c r="H24" s="159"/>
      <c r="I24" s="159"/>
      <c r="J24" s="159"/>
      <c r="K24" s="164"/>
      <c r="L24" s="169"/>
      <c r="M24" s="158"/>
      <c r="N24" s="158"/>
      <c r="O24" s="166"/>
    </row>
    <row r="25" spans="1:15" x14ac:dyDescent="0.2">
      <c r="A25" s="107">
        <v>2971</v>
      </c>
      <c r="B25" s="107" t="s">
        <v>66</v>
      </c>
      <c r="C25" s="108">
        <v>-1460000</v>
      </c>
      <c r="D25" s="145"/>
      <c r="E25" s="145"/>
      <c r="F25" s="145"/>
      <c r="G25" s="145"/>
      <c r="H25" s="159"/>
      <c r="I25" s="159"/>
      <c r="J25" s="159"/>
      <c r="K25" s="164"/>
      <c r="L25" s="169"/>
      <c r="M25" s="158"/>
      <c r="N25" s="158"/>
      <c r="O25" s="166"/>
    </row>
    <row r="26" spans="1:15" x14ac:dyDescent="0.2">
      <c r="A26" s="107">
        <v>3000</v>
      </c>
      <c r="B26" s="107" t="s">
        <v>99</v>
      </c>
      <c r="C26" s="108">
        <v>-75040850</v>
      </c>
      <c r="D26" s="145"/>
      <c r="E26" s="145"/>
      <c r="F26" s="145"/>
      <c r="G26" s="145"/>
      <c r="H26" s="159"/>
      <c r="I26" s="159"/>
      <c r="J26" s="159"/>
      <c r="K26" s="164"/>
      <c r="L26" s="164"/>
      <c r="M26" s="158"/>
      <c r="N26" s="158"/>
      <c r="O26" s="166"/>
    </row>
    <row r="27" spans="1:15" x14ac:dyDescent="0.2">
      <c r="A27" s="107">
        <v>3800</v>
      </c>
      <c r="B27" s="107" t="s">
        <v>100</v>
      </c>
      <c r="C27" s="108"/>
      <c r="D27" s="145"/>
      <c r="E27" s="145"/>
      <c r="F27" s="145"/>
      <c r="G27" s="145"/>
      <c r="H27" s="159"/>
      <c r="I27" s="159"/>
      <c r="J27" s="159"/>
      <c r="K27" s="164"/>
      <c r="L27" s="164"/>
      <c r="M27" s="158"/>
      <c r="N27" s="158"/>
      <c r="O27" s="166"/>
    </row>
    <row r="28" spans="1:15" x14ac:dyDescent="0.2">
      <c r="A28" s="107">
        <v>4010</v>
      </c>
      <c r="B28" s="107" t="s">
        <v>101</v>
      </c>
      <c r="C28" s="108">
        <v>33539000</v>
      </c>
      <c r="D28" s="145"/>
      <c r="E28" s="145"/>
      <c r="F28" s="145"/>
      <c r="G28" s="145"/>
      <c r="H28" s="159"/>
      <c r="I28" s="159"/>
      <c r="J28" s="159"/>
      <c r="K28" s="164"/>
      <c r="L28" s="164"/>
      <c r="M28" s="158"/>
      <c r="N28" s="158"/>
      <c r="O28" s="166"/>
    </row>
    <row r="29" spans="1:15" x14ac:dyDescent="0.2">
      <c r="A29" s="107">
        <v>4290</v>
      </c>
      <c r="B29" s="107" t="s">
        <v>102</v>
      </c>
      <c r="C29" s="108"/>
      <c r="D29" s="145"/>
      <c r="E29" s="145"/>
      <c r="F29" s="145"/>
      <c r="G29" s="145"/>
      <c r="H29" s="159"/>
      <c r="I29" s="159"/>
      <c r="J29" s="159"/>
      <c r="K29" s="164"/>
      <c r="L29" s="164"/>
      <c r="M29" s="158"/>
      <c r="N29" s="158"/>
      <c r="O29" s="166"/>
    </row>
    <row r="30" spans="1:15" x14ac:dyDescent="0.2">
      <c r="A30" s="107"/>
      <c r="B30" s="107" t="s">
        <v>103</v>
      </c>
      <c r="C30" s="108">
        <v>33095200</v>
      </c>
      <c r="D30" s="145"/>
      <c r="E30" s="145"/>
      <c r="F30" s="145"/>
      <c r="G30" s="145"/>
      <c r="H30" s="159"/>
      <c r="I30" s="159"/>
      <c r="J30" s="159"/>
      <c r="K30" s="164"/>
      <c r="L30" s="164"/>
      <c r="M30" s="158"/>
      <c r="N30" s="158"/>
      <c r="O30" s="166"/>
    </row>
    <row r="31" spans="1:15" x14ac:dyDescent="0.2">
      <c r="A31" s="107">
        <v>6000</v>
      </c>
      <c r="B31" s="107" t="s">
        <v>69</v>
      </c>
      <c r="C31" s="108"/>
      <c r="D31" s="145"/>
      <c r="E31" s="145"/>
      <c r="F31" s="145"/>
      <c r="G31" s="145"/>
      <c r="H31" s="159"/>
      <c r="I31" s="159"/>
      <c r="J31" s="159"/>
      <c r="K31" s="170"/>
      <c r="L31" s="164"/>
      <c r="M31" s="158"/>
      <c r="N31" s="158"/>
      <c r="O31" s="166"/>
    </row>
    <row r="32" spans="1:15" x14ac:dyDescent="0.2">
      <c r="A32" s="107">
        <v>7550</v>
      </c>
      <c r="B32" s="107" t="s">
        <v>67</v>
      </c>
      <c r="C32" s="108">
        <v>2102540</v>
      </c>
      <c r="D32" s="145"/>
      <c r="E32" s="145"/>
      <c r="F32" s="145"/>
      <c r="G32" s="145"/>
      <c r="H32" s="159"/>
      <c r="I32" s="159"/>
      <c r="J32" s="159"/>
      <c r="K32" s="164"/>
      <c r="L32" s="164"/>
      <c r="M32" s="158"/>
      <c r="N32" s="158"/>
      <c r="O32" s="166"/>
    </row>
    <row r="33" spans="1:15" x14ac:dyDescent="0.2">
      <c r="A33" s="107">
        <v>7790</v>
      </c>
      <c r="B33" s="107" t="s">
        <v>104</v>
      </c>
      <c r="C33" s="108">
        <v>4850000</v>
      </c>
      <c r="D33" s="145"/>
      <c r="E33" s="145"/>
      <c r="F33" s="145"/>
      <c r="G33" s="145"/>
      <c r="H33" s="159"/>
      <c r="I33" s="159"/>
      <c r="J33" s="159"/>
      <c r="K33" s="164"/>
      <c r="L33" s="164"/>
      <c r="M33" s="158"/>
      <c r="N33" s="158"/>
      <c r="O33" s="166"/>
    </row>
    <row r="34" spans="1:15" x14ac:dyDescent="0.2">
      <c r="A34" s="107">
        <v>7830</v>
      </c>
      <c r="B34" s="107" t="s">
        <v>23</v>
      </c>
      <c r="C34" s="108">
        <v>170000</v>
      </c>
      <c r="D34" s="145"/>
      <c r="E34" s="145"/>
      <c r="F34" s="145"/>
      <c r="G34" s="145"/>
      <c r="H34" s="159"/>
      <c r="I34" s="159"/>
      <c r="J34" s="159"/>
      <c r="K34" s="164"/>
      <c r="L34" s="169"/>
      <c r="M34" s="158"/>
      <c r="N34" s="158"/>
      <c r="O34" s="166"/>
    </row>
    <row r="35" spans="1:15" x14ac:dyDescent="0.2">
      <c r="A35" s="107">
        <v>8050</v>
      </c>
      <c r="B35" s="107" t="s">
        <v>105</v>
      </c>
      <c r="C35" s="108">
        <v>-109140</v>
      </c>
      <c r="D35" s="145"/>
      <c r="E35" s="145"/>
      <c r="F35" s="145"/>
      <c r="G35" s="145"/>
      <c r="H35" s="159"/>
      <c r="I35" s="159"/>
      <c r="J35" s="159"/>
      <c r="K35" s="164"/>
      <c r="L35" s="169"/>
      <c r="M35" s="158"/>
      <c r="N35" s="158"/>
      <c r="O35" s="166"/>
    </row>
    <row r="36" spans="1:15" x14ac:dyDescent="0.2">
      <c r="A36" s="107">
        <v>8060</v>
      </c>
      <c r="B36" s="107" t="s">
        <v>106</v>
      </c>
      <c r="C36" s="108">
        <v>-5050</v>
      </c>
      <c r="D36" s="145"/>
      <c r="E36" s="145"/>
      <c r="F36" s="145"/>
      <c r="G36" s="145"/>
      <c r="H36" s="159"/>
      <c r="I36" s="159"/>
      <c r="J36" s="159"/>
      <c r="K36" s="164"/>
      <c r="L36" s="164"/>
      <c r="M36" s="158"/>
      <c r="N36" s="158"/>
      <c r="O36" s="166"/>
    </row>
    <row r="37" spans="1:15" x14ac:dyDescent="0.2">
      <c r="A37" s="107">
        <v>8080</v>
      </c>
      <c r="B37" s="107" t="s">
        <v>26</v>
      </c>
      <c r="C37" s="108"/>
      <c r="D37" s="145"/>
      <c r="E37" s="145"/>
      <c r="F37" s="145"/>
      <c r="G37" s="145"/>
      <c r="H37" s="159"/>
      <c r="I37" s="159"/>
      <c r="J37" s="159"/>
      <c r="K37" s="164"/>
      <c r="L37" s="164"/>
      <c r="M37" s="158"/>
      <c r="N37" s="158"/>
      <c r="O37" s="166"/>
    </row>
    <row r="38" spans="1:15" x14ac:dyDescent="0.2">
      <c r="A38" s="107">
        <v>8100</v>
      </c>
      <c r="B38" s="107" t="s">
        <v>107</v>
      </c>
      <c r="C38" s="108"/>
      <c r="D38" s="145"/>
      <c r="E38" s="145"/>
      <c r="F38" s="145"/>
      <c r="G38" s="145"/>
      <c r="H38" s="159"/>
      <c r="I38" s="159"/>
      <c r="J38" s="159"/>
      <c r="K38" s="164"/>
      <c r="L38" s="164"/>
      <c r="M38" s="158"/>
      <c r="N38" s="158"/>
      <c r="O38" s="166"/>
    </row>
    <row r="39" spans="1:15" x14ac:dyDescent="0.2">
      <c r="A39" s="107">
        <v>8150</v>
      </c>
      <c r="B39" s="107" t="s">
        <v>42</v>
      </c>
      <c r="C39" s="108">
        <v>164500</v>
      </c>
      <c r="D39" s="145"/>
      <c r="E39" s="145"/>
      <c r="F39" s="145"/>
      <c r="G39" s="145"/>
      <c r="H39" s="159"/>
      <c r="I39" s="159"/>
      <c r="J39" s="159"/>
      <c r="K39" s="164"/>
      <c r="L39" s="169"/>
      <c r="M39" s="158"/>
      <c r="N39" s="158"/>
      <c r="O39" s="166"/>
    </row>
    <row r="40" spans="1:15" x14ac:dyDescent="0.2">
      <c r="A40" s="107">
        <v>8160</v>
      </c>
      <c r="B40" s="107" t="s">
        <v>108</v>
      </c>
      <c r="C40" s="108">
        <v>4240</v>
      </c>
      <c r="D40" s="145"/>
      <c r="E40" s="145"/>
      <c r="F40" s="145"/>
      <c r="G40" s="145"/>
      <c r="H40" s="159"/>
      <c r="I40" s="159"/>
      <c r="J40" s="159"/>
      <c r="K40" s="164"/>
      <c r="L40" s="169"/>
      <c r="M40" s="158"/>
      <c r="N40" s="158"/>
      <c r="O40" s="166"/>
    </row>
    <row r="41" spans="1:15" x14ac:dyDescent="0.2">
      <c r="A41" s="107">
        <v>8300</v>
      </c>
      <c r="B41" s="107" t="s">
        <v>93</v>
      </c>
      <c r="C41" s="108"/>
      <c r="E41" s="145"/>
      <c r="F41" s="145"/>
      <c r="G41" s="145"/>
      <c r="H41" s="159"/>
      <c r="I41" s="159"/>
      <c r="J41" s="159"/>
      <c r="K41" s="164"/>
      <c r="L41" s="164"/>
      <c r="M41" s="158"/>
      <c r="N41" s="158"/>
      <c r="O41" s="166"/>
    </row>
    <row r="42" spans="1:15" x14ac:dyDescent="0.2">
      <c r="A42" s="107">
        <v>8320</v>
      </c>
      <c r="B42" s="107" t="s">
        <v>109</v>
      </c>
      <c r="C42" s="108"/>
      <c r="D42" s="145"/>
      <c r="E42" s="145"/>
      <c r="F42" s="145"/>
      <c r="G42" s="145"/>
      <c r="H42" s="159"/>
      <c r="I42" s="159"/>
      <c r="J42" s="159"/>
      <c r="K42" s="164"/>
      <c r="L42" s="164"/>
      <c r="M42" s="158"/>
      <c r="N42" s="158"/>
      <c r="O42" s="166"/>
    </row>
    <row r="43" spans="1:15" x14ac:dyDescent="0.2">
      <c r="A43" s="109">
        <v>8960</v>
      </c>
      <c r="B43" s="109" t="s">
        <v>110</v>
      </c>
      <c r="C43" s="110"/>
      <c r="D43" s="146"/>
      <c r="E43" s="146"/>
      <c r="F43" s="146"/>
      <c r="G43" s="146"/>
      <c r="H43" s="159"/>
      <c r="I43" s="159"/>
      <c r="J43" s="159"/>
      <c r="K43" s="164"/>
      <c r="L43" s="169"/>
      <c r="M43" s="158"/>
      <c r="N43" s="158"/>
      <c r="O43" s="166"/>
    </row>
    <row r="44" spans="1:15" x14ac:dyDescent="0.2">
      <c r="A44" s="111"/>
      <c r="B44" s="111"/>
      <c r="C44" s="112">
        <f t="shared" ref="C44:J45" si="0">SUM(C3:C43)</f>
        <v>0</v>
      </c>
      <c r="D44" s="147">
        <f t="shared" si="0"/>
        <v>0</v>
      </c>
      <c r="E44" s="147">
        <f t="shared" si="0"/>
        <v>0</v>
      </c>
      <c r="F44" s="147">
        <f t="shared" si="0"/>
        <v>0</v>
      </c>
      <c r="G44" s="147">
        <f t="shared" si="0"/>
        <v>0</v>
      </c>
      <c r="H44" s="159"/>
      <c r="I44" s="159"/>
      <c r="J44" s="159"/>
      <c r="K44" s="164"/>
      <c r="L44" s="164"/>
      <c r="M44" s="158"/>
      <c r="N44" s="158"/>
      <c r="O44" s="166"/>
    </row>
    <row r="45" spans="1:15" ht="18.75" x14ac:dyDescent="0.3">
      <c r="H45" s="160">
        <f t="shared" si="0"/>
        <v>0</v>
      </c>
      <c r="I45" s="160">
        <f t="shared" si="0"/>
        <v>0</v>
      </c>
      <c r="J45" s="160">
        <f t="shared" si="0"/>
        <v>0</v>
      </c>
      <c r="K45" s="164"/>
      <c r="L45" s="164"/>
      <c r="M45" s="158"/>
      <c r="N45" s="158"/>
      <c r="O45" s="166"/>
    </row>
    <row r="46" spans="1:15" ht="15" customHeight="1" x14ac:dyDescent="0.2">
      <c r="K46" s="164"/>
      <c r="L46" s="164"/>
      <c r="M46" s="169"/>
      <c r="N46" s="169"/>
      <c r="O46" s="166"/>
    </row>
    <row r="47" spans="1:15" x14ac:dyDescent="0.2">
      <c r="K47" s="164"/>
      <c r="L47" s="164"/>
      <c r="M47" s="169"/>
      <c r="N47" s="169"/>
      <c r="O47" s="166"/>
    </row>
    <row r="48" spans="1:15" x14ac:dyDescent="0.2">
      <c r="K48" s="164"/>
      <c r="L48" s="164"/>
      <c r="M48" s="169"/>
      <c r="N48" s="169"/>
      <c r="O48" s="166"/>
    </row>
    <row r="49" spans="11:15" x14ac:dyDescent="0.2">
      <c r="K49" s="164"/>
      <c r="L49" s="167"/>
      <c r="M49" s="169"/>
      <c r="N49" s="169"/>
      <c r="O49" s="166"/>
    </row>
    <row r="50" spans="11:15" x14ac:dyDescent="0.2">
      <c r="K50" s="164"/>
      <c r="L50" s="168"/>
      <c r="M50" s="158"/>
      <c r="N50" s="158"/>
      <c r="O50" s="166"/>
    </row>
    <row r="51" spans="11:15" x14ac:dyDescent="0.2">
      <c r="K51" s="164"/>
      <c r="L51" s="164"/>
      <c r="M51" s="158"/>
      <c r="N51" s="158"/>
      <c r="O51" s="166"/>
    </row>
    <row r="52" spans="11:15" x14ac:dyDescent="0.2">
      <c r="K52" s="164"/>
      <c r="L52" s="169"/>
      <c r="M52" s="158"/>
      <c r="N52" s="158"/>
      <c r="O52" s="166"/>
    </row>
    <row r="53" spans="11:15" x14ac:dyDescent="0.2">
      <c r="K53" s="164"/>
      <c r="L53" s="164"/>
      <c r="M53" s="158"/>
      <c r="N53" s="158"/>
      <c r="O53" s="166"/>
    </row>
    <row r="54" spans="11:15" x14ac:dyDescent="0.2">
      <c r="K54" s="164"/>
      <c r="L54" s="164"/>
      <c r="M54" s="158"/>
      <c r="N54" s="158"/>
      <c r="O54" s="166"/>
    </row>
    <row r="55" spans="11:15" x14ac:dyDescent="0.2">
      <c r="K55" s="164"/>
      <c r="L55" s="164"/>
      <c r="M55" s="158"/>
      <c r="N55" s="158"/>
      <c r="O55" s="166"/>
    </row>
    <row r="56" spans="11:15" x14ac:dyDescent="0.2">
      <c r="K56" s="164"/>
      <c r="L56" s="169"/>
      <c r="M56" s="158"/>
      <c r="N56" s="158"/>
      <c r="O56" s="166"/>
    </row>
    <row r="57" spans="11:15" x14ac:dyDescent="0.2">
      <c r="K57" s="164"/>
      <c r="L57" s="169"/>
      <c r="M57" s="158"/>
      <c r="N57" s="158"/>
      <c r="O57" s="166"/>
    </row>
    <row r="58" spans="11:15" x14ac:dyDescent="0.2">
      <c r="K58" s="164"/>
      <c r="L58" s="164"/>
      <c r="M58" s="158"/>
      <c r="N58" s="158"/>
      <c r="O58" s="166"/>
    </row>
    <row r="59" spans="11:15" x14ac:dyDescent="0.2">
      <c r="K59" s="164"/>
      <c r="L59" s="164"/>
      <c r="M59" s="158"/>
      <c r="N59" s="158"/>
      <c r="O59" s="166"/>
    </row>
    <row r="60" spans="11:15" x14ac:dyDescent="0.2">
      <c r="K60" s="164"/>
      <c r="L60" s="164"/>
      <c r="M60" s="158"/>
      <c r="N60" s="158"/>
      <c r="O60" s="166"/>
    </row>
    <row r="61" spans="11:15" x14ac:dyDescent="0.2">
      <c r="K61" s="164"/>
      <c r="L61" s="164"/>
      <c r="M61" s="158"/>
      <c r="N61" s="158"/>
      <c r="O61" s="166"/>
    </row>
    <row r="62" spans="11:15" x14ac:dyDescent="0.2">
      <c r="K62" s="164"/>
      <c r="L62" s="169"/>
      <c r="M62" s="158"/>
      <c r="N62" s="158"/>
      <c r="O62" s="166"/>
    </row>
    <row r="63" spans="11:15" x14ac:dyDescent="0.2">
      <c r="K63" s="164"/>
      <c r="L63" s="169"/>
      <c r="M63" s="158"/>
      <c r="N63" s="158"/>
      <c r="O63" s="166"/>
    </row>
    <row r="64" spans="11:15" x14ac:dyDescent="0.2">
      <c r="K64" s="164"/>
      <c r="L64" s="169"/>
      <c r="M64" s="158"/>
      <c r="N64" s="158"/>
      <c r="O64" s="166"/>
    </row>
    <row r="65" spans="11:15" x14ac:dyDescent="0.2">
      <c r="K65" s="164"/>
      <c r="L65" s="169"/>
      <c r="M65" s="158"/>
      <c r="N65" s="158"/>
      <c r="O65" s="166"/>
    </row>
    <row r="66" spans="11:15" x14ac:dyDescent="0.2">
      <c r="K66" s="164"/>
      <c r="L66" s="164"/>
      <c r="M66" s="158"/>
      <c r="N66" s="158"/>
      <c r="O66" s="166"/>
    </row>
    <row r="67" spans="11:15" x14ac:dyDescent="0.2">
      <c r="K67" s="164"/>
      <c r="L67" s="169"/>
      <c r="M67" s="158"/>
      <c r="N67" s="158"/>
      <c r="O67" s="166"/>
    </row>
    <row r="68" spans="11:15" x14ac:dyDescent="0.2">
      <c r="K68" s="164"/>
      <c r="L68" s="164"/>
      <c r="M68" s="158"/>
      <c r="N68" s="158"/>
      <c r="O68" s="166"/>
    </row>
    <row r="69" spans="11:15" x14ac:dyDescent="0.2">
      <c r="K69" s="164"/>
      <c r="L69" s="169"/>
      <c r="M69" s="158"/>
      <c r="N69" s="158"/>
      <c r="O69" s="166"/>
    </row>
    <row r="70" spans="11:15" x14ac:dyDescent="0.2">
      <c r="K70" s="164"/>
      <c r="L70" s="164"/>
      <c r="M70" s="158"/>
      <c r="N70" s="158"/>
      <c r="O70" s="166"/>
    </row>
    <row r="71" spans="11:15" x14ac:dyDescent="0.2">
      <c r="K71" s="164"/>
      <c r="L71" s="164"/>
      <c r="M71" s="158"/>
      <c r="N71" s="158"/>
      <c r="O71" s="166"/>
    </row>
    <row r="72" spans="11:15" x14ac:dyDescent="0.2">
      <c r="K72" s="164"/>
      <c r="L72" s="164"/>
      <c r="M72" s="158"/>
      <c r="N72" s="158"/>
      <c r="O72" s="166"/>
    </row>
    <row r="89" spans="1:16" s="114" customFormat="1" ht="18.75" x14ac:dyDescent="0.3">
      <c r="A89" s="105"/>
      <c r="B89" s="105"/>
      <c r="C89" s="106"/>
      <c r="D89" s="106"/>
      <c r="E89" s="106"/>
      <c r="F89" s="106"/>
      <c r="G89" s="106"/>
      <c r="H89" s="106"/>
      <c r="I89" s="106"/>
      <c r="J89" s="106"/>
      <c r="K89" s="161"/>
      <c r="L89" s="161"/>
      <c r="O89" s="113"/>
      <c r="P89" s="113"/>
    </row>
  </sheetData>
  <mergeCells count="1">
    <mergeCell ref="D1:E1"/>
  </mergeCells>
  <pageMargins left="0.31496062992125984" right="0.31496062992125984" top="0.59055118110236227" bottom="0.19685039370078741" header="0.31496062992125984" footer="0.31496062992125984"/>
  <pageSetup paperSize="9" orientation="portrait" horizontalDpi="4294967293" r:id="rId1"/>
  <headerFooter>
    <oddHeader>&amp;COppgave 3.48&amp;RSide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3.42-3.46</vt:lpstr>
      <vt:lpstr>Oppgave 3.47</vt:lpstr>
      <vt:lpstr>Oppgave 3.48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2022-01-12T15:59:41Z</dcterms:modified>
</cp:coreProperties>
</file>