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13_ncr:1_{8A08B722-B25F-4D7C-A406-47997E18CA45}" xr6:coauthVersionLast="47" xr6:coauthVersionMax="47" xr10:uidLastSave="{00000000-0000-0000-0000-000000000000}"/>
  <bookViews>
    <workbookView xWindow="3030" yWindow="3030" windowWidth="17145" windowHeight="12255" tabRatio="585" firstSheet="1" activeTab="4" xr2:uid="{00000000-000D-0000-FFFF-FFFF00000000}"/>
  </bookViews>
  <sheets>
    <sheet name="Oppgave 2.1 til 2.5" sheetId="1" r:id="rId1"/>
    <sheet name="Oppgave 2.9" sheetId="9" r:id="rId2"/>
    <sheet name="Oppgave 2.10" sheetId="7" r:id="rId3"/>
    <sheet name="Oppgave 2.11" sheetId="8" r:id="rId4"/>
    <sheet name="Oppgave 2.12 " sheetId="10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46" i="10" l="1"/>
  <c r="P44" i="10"/>
  <c r="P43" i="10"/>
  <c r="P42" i="10"/>
  <c r="U41" i="10"/>
  <c r="P41" i="10"/>
  <c r="U40" i="10"/>
  <c r="U39" i="10"/>
  <c r="S39" i="10"/>
  <c r="U38" i="10"/>
  <c r="P38" i="10"/>
  <c r="Q16" i="10"/>
  <c r="E45" i="10" s="1"/>
  <c r="G45" i="10" s="1"/>
  <c r="P16" i="10"/>
  <c r="E44" i="10" s="1"/>
  <c r="G44" i="10" s="1"/>
  <c r="O16" i="10"/>
  <c r="E43" i="10" s="1"/>
  <c r="G43" i="10" s="1"/>
  <c r="N16" i="10"/>
  <c r="E42" i="10" s="1"/>
  <c r="G42" i="10" s="1"/>
  <c r="M16" i="10"/>
  <c r="E41" i="10" s="1"/>
  <c r="G41" i="10" s="1"/>
  <c r="L16" i="10"/>
  <c r="E40" i="10" s="1"/>
  <c r="G40" i="10" s="1"/>
  <c r="K16" i="10"/>
  <c r="E39" i="10" s="1"/>
  <c r="G39" i="10" s="1"/>
  <c r="J16" i="10"/>
  <c r="E38" i="10" s="1"/>
  <c r="H38" i="10" s="1"/>
  <c r="I16" i="10"/>
  <c r="E37" i="10" s="1"/>
  <c r="H16" i="10"/>
  <c r="E36" i="10" s="1"/>
  <c r="H36" i="10" s="1"/>
  <c r="G16" i="10"/>
  <c r="E35" i="10" s="1"/>
  <c r="H35" i="10" s="1"/>
  <c r="F16" i="10"/>
  <c r="E34" i="10" s="1"/>
  <c r="H34" i="10" s="1"/>
  <c r="E16" i="10"/>
  <c r="E33" i="10" s="1"/>
  <c r="R15" i="10"/>
  <c r="R14" i="10"/>
  <c r="R13" i="10"/>
  <c r="R12" i="10"/>
  <c r="R11" i="10"/>
  <c r="R10" i="10"/>
  <c r="R9" i="10"/>
  <c r="R8" i="10"/>
  <c r="R7" i="10"/>
  <c r="E34" i="9"/>
  <c r="F46" i="10" l="1"/>
  <c r="E47" i="10"/>
  <c r="H33" i="10"/>
  <c r="S47" i="10"/>
  <c r="R16" i="10"/>
  <c r="C29" i="7"/>
  <c r="D16" i="7"/>
  <c r="C16" i="7"/>
  <c r="F18" i="9"/>
  <c r="G18" i="9"/>
  <c r="E35" i="9" s="1"/>
  <c r="H18" i="9"/>
  <c r="E36" i="9" s="1"/>
  <c r="H36" i="9" s="1"/>
  <c r="J52" i="9" s="1"/>
  <c r="I18" i="9"/>
  <c r="E37" i="9" s="1"/>
  <c r="G37" i="9" s="1"/>
  <c r="E46" i="9" s="1"/>
  <c r="J18" i="9"/>
  <c r="E38" i="9" s="1"/>
  <c r="K18" i="9"/>
  <c r="E39" i="9" s="1"/>
  <c r="G39" i="9" s="1"/>
  <c r="E50" i="9" s="1"/>
  <c r="L18" i="9"/>
  <c r="E40" i="9" s="1"/>
  <c r="G40" i="9" s="1"/>
  <c r="E51" i="9" s="1"/>
  <c r="E18" i="9"/>
  <c r="E33" i="9" s="1"/>
  <c r="H33" i="9" s="1"/>
  <c r="J46" i="9" s="1"/>
  <c r="M8" i="9"/>
  <c r="M9" i="9"/>
  <c r="M10" i="9"/>
  <c r="M11" i="9"/>
  <c r="M12" i="9"/>
  <c r="M13" i="9"/>
  <c r="M14" i="9"/>
  <c r="M15" i="9"/>
  <c r="M16" i="9"/>
  <c r="M17" i="9"/>
  <c r="M7" i="9"/>
  <c r="S49" i="10" l="1"/>
  <c r="X38" i="10"/>
  <c r="X42" i="10" s="1"/>
  <c r="G46" i="10"/>
  <c r="G47" i="10" s="1"/>
  <c r="F37" i="10"/>
  <c r="M18" i="9"/>
  <c r="H34" i="9"/>
  <c r="J47" i="9" s="1"/>
  <c r="B51" i="9"/>
  <c r="B50" i="9"/>
  <c r="B49" i="9"/>
  <c r="G47" i="9"/>
  <c r="G46" i="9"/>
  <c r="G38" i="9"/>
  <c r="F47" i="10" l="1"/>
  <c r="H37" i="10"/>
  <c r="F41" i="9"/>
  <c r="G41" i="9" s="1"/>
  <c r="G42" i="9" s="1"/>
  <c r="E49" i="9"/>
  <c r="E42" i="9"/>
  <c r="X47" i="10" l="1"/>
  <c r="H47" i="10"/>
  <c r="F35" i="9"/>
  <c r="H35" i="9" s="1"/>
  <c r="E52" i="9"/>
  <c r="H42" i="9" l="1"/>
  <c r="J51" i="9"/>
  <c r="F42" i="9"/>
  <c r="E54" i="9"/>
  <c r="N46" i="9" s="1"/>
  <c r="N47" i="9" s="1"/>
  <c r="J48" i="9"/>
  <c r="J53" i="9" l="1"/>
  <c r="B29" i="8"/>
  <c r="B28" i="8"/>
  <c r="B27" i="8"/>
  <c r="B26" i="8"/>
  <c r="B25" i="8"/>
  <c r="F20" i="8"/>
  <c r="D16" i="8"/>
  <c r="C16" i="8"/>
  <c r="B28" i="7"/>
  <c r="B27" i="7"/>
  <c r="B26" i="7"/>
  <c r="E21" i="7"/>
  <c r="E20" i="7"/>
  <c r="F16" i="7" l="1"/>
  <c r="E16" i="7"/>
  <c r="F16" i="8"/>
  <c r="I21" i="8"/>
  <c r="C30" i="8"/>
  <c r="E16" i="8"/>
  <c r="C22" i="8"/>
  <c r="C32" i="8" l="1"/>
  <c r="H22" i="7"/>
  <c r="C22" i="7"/>
  <c r="C31" i="7" s="1"/>
  <c r="D31" i="1"/>
  <c r="G28" i="1" s="1"/>
  <c r="G31" i="1" s="1"/>
  <c r="H25" i="1"/>
  <c r="D20" i="1"/>
  <c r="G17" i="1" s="1"/>
  <c r="G20" i="1" s="1"/>
  <c r="H13" i="1"/>
  <c r="D8" i="1"/>
  <c r="G5" i="1" s="1"/>
  <c r="G8" i="1" s="1"/>
  <c r="I26" i="8" l="1"/>
  <c r="H27" i="7"/>
</calcChain>
</file>

<file path=xl/sharedStrings.xml><?xml version="1.0" encoding="utf-8"?>
<sst xmlns="http://schemas.openxmlformats.org/spreadsheetml/2006/main" count="337" uniqueCount="176">
  <si>
    <t>Lastebil</t>
  </si>
  <si>
    <t>Bankinnskudd</t>
  </si>
  <si>
    <t>Egenkapital</t>
  </si>
  <si>
    <t>Banklån</t>
  </si>
  <si>
    <t>Balanse per 1.1.x1</t>
  </si>
  <si>
    <t>a)</t>
  </si>
  <si>
    <t>Egenkapitalen: kr (100 000 + 2 000 + 70 000 – 125 000) =</t>
  </si>
  <si>
    <t>b)</t>
  </si>
  <si>
    <t>Balanse per 20.1.x1</t>
  </si>
  <si>
    <t>Inventar</t>
  </si>
  <si>
    <t>Kontanter</t>
  </si>
  <si>
    <t>2.3</t>
  </si>
  <si>
    <t>Egenkapital: kr (125 000 + 4 500 + 30 000 – 100 000) =</t>
  </si>
  <si>
    <t>Balanse per 30.6.x1</t>
  </si>
  <si>
    <t>Varebil</t>
  </si>
  <si>
    <t>c)</t>
  </si>
  <si>
    <t>Kontanter minker med kr 500, og egenkapitalen minker med kr 500.</t>
  </si>
  <si>
    <t>Bankinnskuddet øker med kr 12 500. Egenkapitalen øker tilsvarende.</t>
  </si>
  <si>
    <t>samme beløp.</t>
  </si>
  <si>
    <t>2.1</t>
  </si>
  <si>
    <t xml:space="preserve">Bankinnskuddet minker med kr 1 000, og lånet i AS Finans minker med </t>
  </si>
  <si>
    <t>med samme beløp.</t>
  </si>
  <si>
    <t xml:space="preserve">Bankinnskuddet øker med kr 3 000, mens kontantbeholdningen går ned </t>
  </si>
  <si>
    <t>2.4</t>
  </si>
  <si>
    <t>Eiendelen inventar øker med kr 80 000, og bankinnskuddet minker</t>
  </si>
  <si>
    <t>med kr 80 000.</t>
  </si>
  <si>
    <t>Bankinnskuddet minker med kr 2 500, mens egenkapitalen minker</t>
  </si>
  <si>
    <t xml:space="preserve">Varebeholdningen (en ny eiendel) øker med kr 40 000. Gjeld til </t>
  </si>
  <si>
    <t>leverandøren øker med kr 40 000.</t>
  </si>
  <si>
    <t xml:space="preserve">Bankinnskuddet øker med kr 100 000. Egenkapitalen øker med </t>
  </si>
  <si>
    <t>Gjelden til banken øker med kr 200 000. Bankinnskuddet øker</t>
  </si>
  <si>
    <t>med kr 199 000 (det forutsettes at pengene settes inn på bankkontoen).</t>
  </si>
  <si>
    <t>Egenkapitalen minker med kr 1 000.</t>
  </si>
  <si>
    <t>Bankinnskuddet minker med kr 15 000 samtidig som egenkapitalen</t>
  </si>
  <si>
    <t>minker med kr 15 000.</t>
  </si>
  <si>
    <t>minker med kr 250 000.</t>
  </si>
  <si>
    <t>2.5</t>
  </si>
  <si>
    <t>Å debitere en eiendelskonto betyr at eiendelen</t>
  </si>
  <si>
    <t>Å kreditere en gjeldskonto betyr at gjelden</t>
  </si>
  <si>
    <t>Å debitere en kostnadskonto betyr at kostnaden</t>
  </si>
  <si>
    <t>Å debitere en egenkapitalkonto betyr at egenkapitalen</t>
  </si>
  <si>
    <t>Å kreditere en inntektskonto betyr at inntekten</t>
  </si>
  <si>
    <t>Å kreditere en kostnadskonto betyr at kostnaden</t>
  </si>
  <si>
    <t>Å kreditere en eiendelskonto betyr at eiendelen</t>
  </si>
  <si>
    <t>Å kreditere en egenkapitalskonto betyr at egenkapitalen</t>
  </si>
  <si>
    <t>Å debitere en inntektskonto betyr at inntekten</t>
  </si>
  <si>
    <t>Å debitere en gjeldskonto betyr at gjelden</t>
  </si>
  <si>
    <t>øker</t>
  </si>
  <si>
    <t>minker</t>
  </si>
  <si>
    <t>Dato</t>
  </si>
  <si>
    <t>Tekst</t>
  </si>
  <si>
    <t>Bil.</t>
  </si>
  <si>
    <t>nr.</t>
  </si>
  <si>
    <t>Lønn</t>
  </si>
  <si>
    <t>Debet</t>
  </si>
  <si>
    <t>Kredit</t>
  </si>
  <si>
    <t>Inngående balanse</t>
  </si>
  <si>
    <t>Inntekter</t>
  </si>
  <si>
    <t>Saldobalanse</t>
  </si>
  <si>
    <t>Resultat</t>
  </si>
  <si>
    <t>Balanse</t>
  </si>
  <si>
    <t>Andre driftskostnader</t>
  </si>
  <si>
    <t>Eiendeler:</t>
  </si>
  <si>
    <t>Kostnader</t>
  </si>
  <si>
    <t>Sum eiendeler</t>
  </si>
  <si>
    <t>Sum kostnader</t>
  </si>
  <si>
    <t>Egenkapital og gjeld:</t>
  </si>
  <si>
    <t>Sum egenkapital og gjeld</t>
  </si>
  <si>
    <t>Overskudd</t>
  </si>
  <si>
    <t>Kjøreinntekter</t>
  </si>
  <si>
    <t>Lastebilkostnader</t>
  </si>
  <si>
    <t>Rentekostnader</t>
  </si>
  <si>
    <t>Renter og avdrag</t>
  </si>
  <si>
    <t>Betaler diesel</t>
  </si>
  <si>
    <t>Telefonregning</t>
  </si>
  <si>
    <t>Reparasjon</t>
  </si>
  <si>
    <t>Diesel, olje etc.</t>
  </si>
  <si>
    <t>Bilag</t>
  </si>
  <si>
    <t>Andre dr.kostnader</t>
  </si>
  <si>
    <t>Resultatregnskap for juli 20x1</t>
  </si>
  <si>
    <t>Balanse per 31. juli 20x1</t>
  </si>
  <si>
    <t>Drosje</t>
  </si>
  <si>
    <t>Lån i Buskerudbanken</t>
  </si>
  <si>
    <t>Driftskostnader drosje</t>
  </si>
  <si>
    <t>Renteinntekter</t>
  </si>
  <si>
    <t>Resultatregnskap for 20x1</t>
  </si>
  <si>
    <t>Balanse per 31. 12. 20x1</t>
  </si>
  <si>
    <t>Eiendeler</t>
  </si>
  <si>
    <t>Sum inntekter</t>
  </si>
  <si>
    <t>Egenkapital og gjeld</t>
  </si>
  <si>
    <t>Inntekter fra arrangement</t>
  </si>
  <si>
    <t>Medlemskontingent</t>
  </si>
  <si>
    <t>Kjøp av verktøy</t>
  </si>
  <si>
    <t>Reparasjon og vedlikehold</t>
  </si>
  <si>
    <t>Kontorkostnader</t>
  </si>
  <si>
    <t>Møtekostnader</t>
  </si>
  <si>
    <t>Resultatregnskap for 3. kvartal 20x1</t>
  </si>
  <si>
    <t>Balanse per 30.9.20x1</t>
  </si>
  <si>
    <t>Eiendelen varebil øker med kr 250 000, og bankinnskuddet</t>
  </si>
  <si>
    <t>Lån i AS Finans</t>
  </si>
  <si>
    <t>Løsninger oppgave 2.1 til 2.5</t>
  </si>
  <si>
    <t>2.2</t>
  </si>
  <si>
    <t>tilsvarende.</t>
  </si>
  <si>
    <t xml:space="preserve">Bankinnskuddet minker med kr 25 000. Egenkapital reduseres </t>
  </si>
  <si>
    <t>Egenkapital 1.7.</t>
  </si>
  <si>
    <t>Egenkapital 31.7.</t>
  </si>
  <si>
    <t>e)</t>
  </si>
  <si>
    <t>Kontokode</t>
  </si>
  <si>
    <t>Beløp</t>
  </si>
  <si>
    <t>Bilag-</t>
  </si>
  <si>
    <t>Diesel</t>
  </si>
  <si>
    <t>Avdrag</t>
  </si>
  <si>
    <t>Renter</t>
  </si>
  <si>
    <t>Tilbakeføring blg. 239</t>
  </si>
  <si>
    <t>31.7.</t>
  </si>
  <si>
    <t>Riktig føring bilag 239</t>
  </si>
  <si>
    <t>f)</t>
  </si>
  <si>
    <t>a, b og d)</t>
  </si>
  <si>
    <t>Konto-</t>
  </si>
  <si>
    <t>kode</t>
  </si>
  <si>
    <t>Bank-</t>
  </si>
  <si>
    <t>innskudd</t>
  </si>
  <si>
    <t>Egen-</t>
  </si>
  <si>
    <t>kapital</t>
  </si>
  <si>
    <t>Kjøre-</t>
  </si>
  <si>
    <t>inntekter</t>
  </si>
  <si>
    <t>Lastebil-</t>
  </si>
  <si>
    <t>kostnader</t>
  </si>
  <si>
    <t>Andre dr.-</t>
  </si>
  <si>
    <t>Rente-</t>
  </si>
  <si>
    <t>Kontroll</t>
  </si>
  <si>
    <t>Saldo-</t>
  </si>
  <si>
    <t>balanse</t>
  </si>
  <si>
    <t>Kontonavn</t>
  </si>
  <si>
    <t>Poster-</t>
  </si>
  <si>
    <t>inger</t>
  </si>
  <si>
    <t>Når vi bruker fortegnskontoer, må vi ta</t>
  </si>
  <si>
    <t>utgangspunkt i saldobalansen</t>
  </si>
  <si>
    <t>Saldobalansen ovenfor blir</t>
  </si>
  <si>
    <t>overført automatisk til</t>
  </si>
  <si>
    <t>den tabellarisk oppstillingen</t>
  </si>
  <si>
    <t>i sel e) nedenfor.</t>
  </si>
  <si>
    <t>Stjernemerket oppgave som er tilgjengelig for faglærer</t>
  </si>
  <si>
    <t>a og b)</t>
  </si>
  <si>
    <t>Bil</t>
  </si>
  <si>
    <t xml:space="preserve">Lån i </t>
  </si>
  <si>
    <t>Provisjons-</t>
  </si>
  <si>
    <t>Husleie</t>
  </si>
  <si>
    <t>Strøm</t>
  </si>
  <si>
    <t>Kontor-</t>
  </si>
  <si>
    <t>Telefon</t>
  </si>
  <si>
    <t>Bil-</t>
  </si>
  <si>
    <t>Bilagnr.</t>
  </si>
  <si>
    <t>og utstyr</t>
  </si>
  <si>
    <t>AS Finans</t>
  </si>
  <si>
    <t>Kontorrekvisita</t>
  </si>
  <si>
    <t>Provisjon</t>
  </si>
  <si>
    <t>Forsikring bil</t>
  </si>
  <si>
    <t>Posteringer</t>
  </si>
  <si>
    <t>Nr.</t>
  </si>
  <si>
    <t>Konto</t>
  </si>
  <si>
    <t>Inventar og utstyr</t>
  </si>
  <si>
    <t>Resultatregnskap for april 20x1</t>
  </si>
  <si>
    <t>Balanse per 31.12.20x1</t>
  </si>
  <si>
    <t>Provisjonsinntekter</t>
  </si>
  <si>
    <t>Bilkostnader</t>
  </si>
  <si>
    <t>Den rød linjen markerer skillet mellom balansekontoer og resultatkontoer</t>
  </si>
  <si>
    <t>d)</t>
  </si>
  <si>
    <t>Bilagsnr.</t>
  </si>
  <si>
    <t>debet</t>
  </si>
  <si>
    <t>kredit</t>
  </si>
  <si>
    <t>Oppgave 2.12</t>
  </si>
  <si>
    <t>Saldobalansen overføres automatisk til den tabellariske oppstillingen nedenfor</t>
  </si>
  <si>
    <t>Oppgave 2.9</t>
  </si>
  <si>
    <t>Oppgave 2.10</t>
  </si>
  <si>
    <t>Oppgave 2.11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</si>
</sst>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;@"/>
    <numFmt numFmtId="165" formatCode="d/m/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sz val="16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sz val="10"/>
      <name val="Times New Roman"/>
      <family val="1"/>
    </font>
    <font>
      <sz val="16"/>
      <name val="Arial"/>
      <family val="2"/>
    </font>
    <font>
      <b/>
      <sz val="12"/>
      <name val="Times New Roman"/>
      <family val="1"/>
    </font>
    <font>
      <i/>
      <sz val="12"/>
      <name val="Times New Roman"/>
      <family val="1"/>
    </font>
    <font>
      <sz val="16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8.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rgb="FFFF0000"/>
      </bottom>
      <diagonal/>
    </border>
    <border>
      <left style="thin">
        <color indexed="64"/>
      </left>
      <right/>
      <top style="hair">
        <color indexed="64"/>
      </top>
      <bottom style="medium">
        <color rgb="FFFF0000"/>
      </bottom>
      <diagonal/>
    </border>
    <border>
      <left/>
      <right style="thin">
        <color indexed="64"/>
      </right>
      <top style="hair">
        <color indexed="64"/>
      </top>
      <bottom style="medium">
        <color rgb="FFFF0000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5">
    <xf numFmtId="0" fontId="0" fillId="0" borderId="0"/>
    <xf numFmtId="0" fontId="6" fillId="0" borderId="0"/>
    <xf numFmtId="0" fontId="14" fillId="0" borderId="0"/>
    <xf numFmtId="0" fontId="6" fillId="0" borderId="0"/>
    <xf numFmtId="0" fontId="6" fillId="0" borderId="0"/>
  </cellStyleXfs>
  <cellXfs count="316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3" fillId="0" borderId="0" xfId="0" applyFont="1"/>
    <xf numFmtId="0" fontId="4" fillId="0" borderId="0" xfId="0" applyFont="1"/>
    <xf numFmtId="3" fontId="4" fillId="0" borderId="0" xfId="0" applyNumberFormat="1" applyFont="1"/>
    <xf numFmtId="3" fontId="1" fillId="0" borderId="1" xfId="0" applyNumberFormat="1" applyFont="1" applyBorder="1"/>
    <xf numFmtId="3" fontId="1" fillId="0" borderId="2" xfId="0" applyNumberFormat="1" applyFont="1" applyBorder="1"/>
    <xf numFmtId="0" fontId="1" fillId="0" borderId="3" xfId="0" applyFont="1" applyBorder="1"/>
    <xf numFmtId="3" fontId="1" fillId="0" borderId="4" xfId="0" applyNumberFormat="1" applyFont="1" applyBorder="1"/>
    <xf numFmtId="3" fontId="1" fillId="0" borderId="5" xfId="0" applyNumberFormat="1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164" fontId="1" fillId="0" borderId="0" xfId="0" applyNumberFormat="1" applyFont="1" applyAlignment="1">
      <alignment horizontal="left"/>
    </xf>
    <xf numFmtId="49" fontId="1" fillId="0" borderId="0" xfId="0" applyNumberFormat="1" applyFont="1"/>
    <xf numFmtId="49" fontId="2" fillId="0" borderId="0" xfId="0" quotePrefix="1" applyNumberFormat="1" applyFont="1"/>
    <xf numFmtId="49" fontId="3" fillId="0" borderId="0" xfId="0" applyNumberFormat="1" applyFont="1"/>
    <xf numFmtId="49" fontId="4" fillId="0" borderId="0" xfId="0" applyNumberFormat="1" applyFont="1"/>
    <xf numFmtId="49" fontId="2" fillId="0" borderId="0" xfId="0" applyNumberFormat="1" applyFont="1"/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0" xfId="0" applyFont="1"/>
    <xf numFmtId="0" fontId="5" fillId="0" borderId="3" xfId="0" applyFont="1" applyBorder="1"/>
    <xf numFmtId="0" fontId="7" fillId="0" borderId="0" xfId="2" applyFont="1"/>
    <xf numFmtId="0" fontId="8" fillId="0" borderId="0" xfId="2" applyFont="1"/>
    <xf numFmtId="3" fontId="7" fillId="0" borderId="18" xfId="2" applyNumberFormat="1" applyFont="1" applyBorder="1"/>
    <xf numFmtId="0" fontId="7" fillId="0" borderId="7" xfId="2" applyFont="1" applyBorder="1" applyAlignment="1" applyProtection="1">
      <alignment horizontal="left"/>
      <protection locked="0"/>
    </xf>
    <xf numFmtId="3" fontId="7" fillId="0" borderId="19" xfId="2" applyNumberFormat="1" applyFont="1" applyBorder="1"/>
    <xf numFmtId="0" fontId="7" fillId="0" borderId="7" xfId="2" applyFont="1" applyBorder="1" applyProtection="1">
      <protection locked="0"/>
    </xf>
    <xf numFmtId="0" fontId="7" fillId="0" borderId="23" xfId="2" applyFont="1" applyBorder="1" applyProtection="1">
      <protection locked="0"/>
    </xf>
    <xf numFmtId="3" fontId="7" fillId="0" borderId="22" xfId="2" applyNumberFormat="1" applyFont="1" applyBorder="1"/>
    <xf numFmtId="3" fontId="7" fillId="0" borderId="16" xfId="2" applyNumberFormat="1" applyFont="1" applyBorder="1"/>
    <xf numFmtId="0" fontId="10" fillId="0" borderId="0" xfId="2" applyFont="1"/>
    <xf numFmtId="3" fontId="7" fillId="0" borderId="2" xfId="2" applyNumberFormat="1" applyFont="1" applyBorder="1"/>
    <xf numFmtId="0" fontId="7" fillId="0" borderId="14" xfId="2" applyFont="1" applyBorder="1" applyAlignment="1">
      <alignment horizontal="left"/>
    </xf>
    <xf numFmtId="1" fontId="7" fillId="0" borderId="17" xfId="2" applyNumberFormat="1" applyFont="1" applyBorder="1" applyAlignment="1" applyProtection="1">
      <alignment horizontal="center"/>
      <protection locked="0"/>
    </xf>
    <xf numFmtId="0" fontId="7" fillId="0" borderId="21" xfId="2" applyFont="1" applyBorder="1" applyProtection="1">
      <protection locked="0"/>
    </xf>
    <xf numFmtId="1" fontId="7" fillId="0" borderId="19" xfId="2" applyNumberFormat="1" applyFont="1" applyBorder="1" applyAlignment="1" applyProtection="1">
      <alignment horizontal="center"/>
      <protection locked="0"/>
    </xf>
    <xf numFmtId="1" fontId="7" fillId="0" borderId="22" xfId="2" applyNumberFormat="1" applyFont="1" applyBorder="1" applyAlignment="1" applyProtection="1">
      <alignment horizontal="center"/>
      <protection locked="0"/>
    </xf>
    <xf numFmtId="1" fontId="7" fillId="0" borderId="22" xfId="2" applyNumberFormat="1" applyFont="1" applyBorder="1" applyAlignment="1">
      <alignment horizontal="center"/>
    </xf>
    <xf numFmtId="0" fontId="7" fillId="0" borderId="23" xfId="2" applyFont="1" applyBorder="1"/>
    <xf numFmtId="3" fontId="7" fillId="0" borderId="20" xfId="2" applyNumberFormat="1" applyFont="1" applyBorder="1"/>
    <xf numFmtId="1" fontId="7" fillId="0" borderId="16" xfId="2" applyNumberFormat="1" applyFont="1" applyBorder="1" applyAlignment="1">
      <alignment horizontal="right"/>
    </xf>
    <xf numFmtId="0" fontId="7" fillId="0" borderId="2" xfId="2" applyFont="1" applyBorder="1"/>
    <xf numFmtId="0" fontId="13" fillId="0" borderId="0" xfId="2" applyFont="1"/>
    <xf numFmtId="0" fontId="11" fillId="0" borderId="0" xfId="2" applyFont="1" applyAlignment="1">
      <alignment horizontal="left"/>
    </xf>
    <xf numFmtId="3" fontId="7" fillId="0" borderId="0" xfId="2" applyNumberFormat="1" applyFont="1"/>
    <xf numFmtId="0" fontId="11" fillId="0" borderId="0" xfId="2" applyFont="1"/>
    <xf numFmtId="0" fontId="12" fillId="0" borderId="0" xfId="2" applyFont="1" applyAlignment="1">
      <alignment horizontal="left"/>
    </xf>
    <xf numFmtId="0" fontId="12" fillId="0" borderId="0" xfId="2" applyFont="1"/>
    <xf numFmtId="0" fontId="7" fillId="0" borderId="0" xfId="2" applyFont="1" applyAlignment="1">
      <alignment horizontal="left"/>
    </xf>
    <xf numFmtId="3" fontId="7" fillId="0" borderId="1" xfId="2" applyNumberFormat="1" applyFont="1" applyBorder="1"/>
    <xf numFmtId="49" fontId="9" fillId="0" borderId="6" xfId="2" applyNumberFormat="1" applyFont="1" applyBorder="1" applyAlignment="1">
      <alignment horizontal="center"/>
    </xf>
    <xf numFmtId="0" fontId="7" fillId="0" borderId="9" xfId="2" applyFont="1" applyBorder="1" applyAlignment="1">
      <alignment horizontal="left"/>
    </xf>
    <xf numFmtId="0" fontId="8" fillId="0" borderId="13" xfId="2" applyFont="1" applyBorder="1"/>
    <xf numFmtId="0" fontId="7" fillId="0" borderId="25" xfId="2" applyFont="1" applyBorder="1" applyAlignment="1" applyProtection="1">
      <alignment horizontal="left"/>
      <protection locked="0"/>
    </xf>
    <xf numFmtId="0" fontId="11" fillId="0" borderId="0" xfId="4" applyFont="1"/>
    <xf numFmtId="0" fontId="7" fillId="0" borderId="0" xfId="4" applyFont="1"/>
    <xf numFmtId="0" fontId="8" fillId="0" borderId="0" xfId="4" applyFont="1"/>
    <xf numFmtId="0" fontId="7" fillId="0" borderId="6" xfId="4" applyFont="1" applyBorder="1" applyAlignment="1">
      <alignment horizontal="center"/>
    </xf>
    <xf numFmtId="0" fontId="7" fillId="0" borderId="6" xfId="4" applyFont="1" applyBorder="1" applyAlignment="1">
      <alignment horizontal="left"/>
    </xf>
    <xf numFmtId="49" fontId="9" fillId="0" borderId="10" xfId="4" applyNumberFormat="1" applyFont="1" applyBorder="1" applyAlignment="1">
      <alignment horizontal="left"/>
    </xf>
    <xf numFmtId="0" fontId="7" fillId="0" borderId="10" xfId="4" quotePrefix="1" applyFont="1" applyBorder="1" applyAlignment="1">
      <alignment horizontal="center"/>
    </xf>
    <xf numFmtId="49" fontId="9" fillId="0" borderId="8" xfId="4" applyNumberFormat="1" applyFont="1" applyBorder="1" applyAlignment="1">
      <alignment horizontal="center"/>
    </xf>
    <xf numFmtId="49" fontId="9" fillId="0" borderId="8" xfId="4" applyNumberFormat="1" applyFont="1" applyBorder="1"/>
    <xf numFmtId="49" fontId="9" fillId="0" borderId="24" xfId="4" applyNumberFormat="1" applyFont="1" applyBorder="1"/>
    <xf numFmtId="0" fontId="7" fillId="0" borderId="24" xfId="4" applyFont="1" applyBorder="1" applyAlignment="1">
      <alignment horizontal="center"/>
    </xf>
    <xf numFmtId="0" fontId="8" fillId="0" borderId="14" xfId="4" applyFont="1" applyBorder="1"/>
    <xf numFmtId="0" fontId="7" fillId="0" borderId="12" xfId="4" applyFont="1" applyBorder="1" applyAlignment="1">
      <alignment horizontal="left"/>
    </xf>
    <xf numFmtId="0" fontId="8" fillId="0" borderId="12" xfId="4" applyFont="1" applyBorder="1"/>
    <xf numFmtId="165" fontId="7" fillId="0" borderId="17" xfId="4" applyNumberFormat="1" applyFont="1" applyBorder="1" applyAlignment="1" applyProtection="1">
      <alignment horizontal="right"/>
      <protection locked="0"/>
    </xf>
    <xf numFmtId="0" fontId="7" fillId="0" borderId="25" xfId="4" applyFont="1" applyBorder="1" applyProtection="1">
      <protection locked="0"/>
    </xf>
    <xf numFmtId="0" fontId="7" fillId="0" borderId="26" xfId="4" applyFont="1" applyBorder="1" applyProtection="1">
      <protection locked="0"/>
    </xf>
    <xf numFmtId="0" fontId="9" fillId="0" borderId="17" xfId="4" applyFont="1" applyBorder="1" applyAlignment="1" applyProtection="1">
      <alignment horizontal="center"/>
      <protection locked="0"/>
    </xf>
    <xf numFmtId="3" fontId="7" fillId="0" borderId="18" xfId="4" applyNumberFormat="1" applyFont="1" applyBorder="1"/>
    <xf numFmtId="165" fontId="7" fillId="0" borderId="19" xfId="4" applyNumberFormat="1" applyFont="1" applyBorder="1" applyAlignment="1" applyProtection="1">
      <alignment horizontal="right"/>
      <protection locked="0"/>
    </xf>
    <xf numFmtId="0" fontId="7" fillId="0" borderId="7" xfId="4" applyFont="1" applyBorder="1" applyAlignment="1" applyProtection="1">
      <alignment horizontal="left"/>
      <protection locked="0"/>
    </xf>
    <xf numFmtId="0" fontId="7" fillId="0" borderId="27" xfId="4" applyFont="1" applyBorder="1" applyAlignment="1" applyProtection="1">
      <alignment horizontal="left"/>
      <protection locked="0"/>
    </xf>
    <xf numFmtId="0" fontId="9" fillId="0" borderId="19" xfId="4" applyFont="1" applyBorder="1" applyAlignment="1" applyProtection="1">
      <alignment horizontal="center"/>
      <protection locked="0"/>
    </xf>
    <xf numFmtId="3" fontId="7" fillId="0" borderId="19" xfId="4" applyNumberFormat="1" applyFont="1" applyBorder="1"/>
    <xf numFmtId="0" fontId="7" fillId="0" borderId="1" xfId="4" applyFont="1" applyBorder="1"/>
    <xf numFmtId="0" fontId="7" fillId="0" borderId="7" xfId="4" applyFont="1" applyBorder="1" applyProtection="1">
      <protection locked="0"/>
    </xf>
    <xf numFmtId="0" fontId="7" fillId="0" borderId="27" xfId="4" applyFont="1" applyBorder="1" applyProtection="1">
      <protection locked="0"/>
    </xf>
    <xf numFmtId="3" fontId="7" fillId="0" borderId="3" xfId="4" applyNumberFormat="1" applyFont="1" applyBorder="1"/>
    <xf numFmtId="0" fontId="7" fillId="0" borderId="3" xfId="4" applyFont="1" applyBorder="1"/>
    <xf numFmtId="0" fontId="7" fillId="0" borderId="23" xfId="4" applyFont="1" applyBorder="1" applyProtection="1">
      <protection locked="0"/>
    </xf>
    <xf numFmtId="3" fontId="7" fillId="0" borderId="22" xfId="4" applyNumberFormat="1" applyFont="1" applyBorder="1"/>
    <xf numFmtId="0" fontId="7" fillId="0" borderId="29" xfId="4" applyFont="1" applyBorder="1"/>
    <xf numFmtId="0" fontId="7" fillId="0" borderId="15" xfId="4" applyFont="1" applyBorder="1"/>
    <xf numFmtId="0" fontId="7" fillId="0" borderId="16" xfId="4" applyFont="1" applyBorder="1"/>
    <xf numFmtId="3" fontId="7" fillId="0" borderId="16" xfId="4" applyNumberFormat="1" applyFont="1" applyBorder="1"/>
    <xf numFmtId="0" fontId="10" fillId="0" borderId="0" xfId="4" applyFont="1"/>
    <xf numFmtId="3" fontId="7" fillId="0" borderId="2" xfId="4" applyNumberFormat="1" applyFont="1" applyBorder="1"/>
    <xf numFmtId="0" fontId="9" fillId="0" borderId="8" xfId="4" applyFont="1" applyBorder="1"/>
    <xf numFmtId="1" fontId="7" fillId="0" borderId="17" xfId="4" applyNumberFormat="1" applyFont="1" applyBorder="1" applyAlignment="1" applyProtection="1">
      <alignment horizontal="center"/>
      <protection locked="0"/>
    </xf>
    <xf numFmtId="0" fontId="7" fillId="0" borderId="21" xfId="4" applyFont="1" applyBorder="1" applyProtection="1">
      <protection locked="0"/>
    </xf>
    <xf numFmtId="0" fontId="9" fillId="0" borderId="21" xfId="4" applyFont="1" applyBorder="1" applyProtection="1">
      <protection locked="0"/>
    </xf>
    <xf numFmtId="0" fontId="9" fillId="0" borderId="30" xfId="4" applyFont="1" applyBorder="1" applyAlignment="1" applyProtection="1">
      <alignment horizontal="center"/>
      <protection locked="0"/>
    </xf>
    <xf numFmtId="1" fontId="7" fillId="0" borderId="19" xfId="4" applyNumberFormat="1" applyFont="1" applyBorder="1" applyAlignment="1" applyProtection="1">
      <alignment horizontal="center"/>
      <protection locked="0"/>
    </xf>
    <xf numFmtId="0" fontId="9" fillId="0" borderId="7" xfId="4" applyFont="1" applyBorder="1" applyAlignment="1" applyProtection="1">
      <alignment horizontal="left"/>
      <protection locked="0"/>
    </xf>
    <xf numFmtId="0" fontId="9" fillId="0" borderId="27" xfId="4" applyFont="1" applyBorder="1" applyAlignment="1" applyProtection="1">
      <alignment horizontal="center"/>
      <protection locked="0"/>
    </xf>
    <xf numFmtId="0" fontId="9" fillId="0" borderId="7" xfId="4" applyFont="1" applyBorder="1" applyProtection="1">
      <protection locked="0"/>
    </xf>
    <xf numFmtId="1" fontId="7" fillId="0" borderId="22" xfId="4" applyNumberFormat="1" applyFont="1" applyBorder="1" applyAlignment="1" applyProtection="1">
      <alignment horizontal="center"/>
      <protection locked="0"/>
    </xf>
    <xf numFmtId="1" fontId="7" fillId="0" borderId="22" xfId="4" applyNumberFormat="1" applyFont="1" applyBorder="1" applyAlignment="1">
      <alignment horizontal="center"/>
    </xf>
    <xf numFmtId="0" fontId="7" fillId="0" borderId="23" xfId="4" applyFont="1" applyBorder="1"/>
    <xf numFmtId="3" fontId="7" fillId="0" borderId="20" xfId="4" applyNumberFormat="1" applyFont="1" applyBorder="1"/>
    <xf numFmtId="1" fontId="7" fillId="0" borderId="16" xfId="4" applyNumberFormat="1" applyFont="1" applyBorder="1" applyAlignment="1">
      <alignment horizontal="right"/>
    </xf>
    <xf numFmtId="0" fontId="7" fillId="0" borderId="2" xfId="4" applyFont="1" applyBorder="1"/>
    <xf numFmtId="0" fontId="13" fillId="0" borderId="0" xfId="4" applyFont="1"/>
    <xf numFmtId="0" fontId="11" fillId="0" borderId="0" xfId="4" applyFont="1" applyAlignment="1">
      <alignment horizontal="left"/>
    </xf>
    <xf numFmtId="3" fontId="7" fillId="0" borderId="0" xfId="4" applyNumberFormat="1" applyFont="1"/>
    <xf numFmtId="3" fontId="7" fillId="0" borderId="0" xfId="4" applyNumberFormat="1" applyFont="1" applyAlignment="1">
      <alignment horizontal="left"/>
    </xf>
    <xf numFmtId="0" fontId="12" fillId="0" borderId="0" xfId="4" applyFont="1" applyAlignment="1">
      <alignment horizontal="left"/>
    </xf>
    <xf numFmtId="0" fontId="12" fillId="0" borderId="0" xfId="4" applyFont="1"/>
    <xf numFmtId="0" fontId="7" fillId="0" borderId="0" xfId="4" applyFont="1" applyAlignment="1">
      <alignment horizontal="left"/>
    </xf>
    <xf numFmtId="3" fontId="7" fillId="0" borderId="1" xfId="4" applyNumberFormat="1" applyFont="1" applyBorder="1"/>
    <xf numFmtId="3" fontId="7" fillId="0" borderId="33" xfId="4" applyNumberFormat="1" applyFont="1" applyBorder="1"/>
    <xf numFmtId="0" fontId="7" fillId="0" borderId="13" xfId="4" applyFont="1" applyBorder="1" applyAlignment="1">
      <alignment horizontal="center"/>
    </xf>
    <xf numFmtId="3" fontId="8" fillId="0" borderId="0" xfId="4" applyNumberFormat="1" applyFont="1"/>
    <xf numFmtId="3" fontId="10" fillId="0" borderId="0" xfId="4" applyNumberFormat="1" applyFont="1"/>
    <xf numFmtId="0" fontId="7" fillId="0" borderId="28" xfId="4" applyFont="1" applyBorder="1" applyAlignment="1" applyProtection="1">
      <alignment horizontal="center"/>
      <protection locked="0"/>
    </xf>
    <xf numFmtId="0" fontId="7" fillId="0" borderId="34" xfId="4" applyFont="1" applyBorder="1"/>
    <xf numFmtId="0" fontId="7" fillId="0" borderId="9" xfId="4" applyFont="1" applyBorder="1"/>
    <xf numFmtId="0" fontId="7" fillId="0" borderId="13" xfId="4" applyFont="1" applyBorder="1"/>
    <xf numFmtId="3" fontId="7" fillId="0" borderId="10" xfId="4" applyNumberFormat="1" applyFont="1" applyBorder="1" applyAlignment="1">
      <alignment horizontal="center"/>
    </xf>
    <xf numFmtId="3" fontId="7" fillId="0" borderId="12" xfId="4" applyNumberFormat="1" applyFont="1" applyBorder="1"/>
    <xf numFmtId="3" fontId="7" fillId="0" borderId="24" xfId="4" applyNumberFormat="1" applyFont="1" applyBorder="1"/>
    <xf numFmtId="0" fontId="7" fillId="0" borderId="16" xfId="4" applyFont="1" applyBorder="1" applyAlignment="1">
      <alignment horizontal="center"/>
    </xf>
    <xf numFmtId="0" fontId="7" fillId="0" borderId="29" xfId="4" applyFont="1" applyBorder="1" applyAlignment="1">
      <alignment horizontal="center"/>
    </xf>
    <xf numFmtId="0" fontId="7" fillId="0" borderId="9" xfId="4" applyFont="1" applyBorder="1" applyAlignment="1">
      <alignment horizontal="center"/>
    </xf>
    <xf numFmtId="164" fontId="7" fillId="0" borderId="9" xfId="4" applyNumberFormat="1" applyFont="1" applyBorder="1" applyAlignment="1">
      <alignment horizontal="center"/>
    </xf>
    <xf numFmtId="164" fontId="7" fillId="0" borderId="11" xfId="4" applyNumberFormat="1" applyFont="1" applyBorder="1" applyAlignment="1">
      <alignment horizontal="center"/>
    </xf>
    <xf numFmtId="164" fontId="7" fillId="0" borderId="19" xfId="4" applyNumberFormat="1" applyFont="1" applyBorder="1" applyAlignment="1">
      <alignment horizontal="center"/>
    </xf>
    <xf numFmtId="3" fontId="7" fillId="0" borderId="27" xfId="4" applyNumberFormat="1" applyFont="1" applyBorder="1"/>
    <xf numFmtId="164" fontId="7" fillId="0" borderId="20" xfId="4" applyNumberFormat="1" applyFont="1" applyBorder="1" applyAlignment="1">
      <alignment horizontal="center"/>
    </xf>
    <xf numFmtId="0" fontId="7" fillId="0" borderId="35" xfId="4" applyFont="1" applyBorder="1"/>
    <xf numFmtId="3" fontId="7" fillId="0" borderId="32" xfId="4" applyNumberFormat="1" applyFont="1" applyBorder="1"/>
    <xf numFmtId="0" fontId="7" fillId="0" borderId="0" xfId="4" applyFont="1" applyAlignment="1">
      <alignment horizontal="center"/>
    </xf>
    <xf numFmtId="0" fontId="7" fillId="0" borderId="11" xfId="4" applyFont="1" applyBorder="1" applyAlignment="1">
      <alignment horizontal="center"/>
    </xf>
    <xf numFmtId="0" fontId="7" fillId="0" borderId="3" xfId="4" applyFont="1" applyBorder="1" applyAlignment="1">
      <alignment horizontal="center"/>
    </xf>
    <xf numFmtId="0" fontId="7" fillId="0" borderId="19" xfId="4" applyFont="1" applyBorder="1" applyAlignment="1">
      <alignment horizontal="center"/>
    </xf>
    <xf numFmtId="0" fontId="7" fillId="0" borderId="35" xfId="4" applyFont="1" applyBorder="1" applyAlignment="1">
      <alignment horizontal="center"/>
    </xf>
    <xf numFmtId="0" fontId="7" fillId="0" borderId="20" xfId="4" applyFont="1" applyBorder="1" applyAlignment="1">
      <alignment horizontal="center"/>
    </xf>
    <xf numFmtId="165" fontId="7" fillId="0" borderId="11" xfId="4" applyNumberFormat="1" applyFont="1" applyBorder="1" applyAlignment="1" applyProtection="1">
      <alignment horizontal="right"/>
      <protection locked="0"/>
    </xf>
    <xf numFmtId="0" fontId="7" fillId="0" borderId="8" xfId="4" applyFont="1" applyBorder="1" applyProtection="1">
      <protection locked="0"/>
    </xf>
    <xf numFmtId="0" fontId="7" fillId="0" borderId="24" xfId="4" applyFont="1" applyBorder="1" applyProtection="1">
      <protection locked="0"/>
    </xf>
    <xf numFmtId="0" fontId="9" fillId="0" borderId="11" xfId="4" applyFont="1" applyBorder="1" applyAlignment="1" applyProtection="1">
      <alignment horizontal="center"/>
      <protection locked="0"/>
    </xf>
    <xf numFmtId="0" fontId="15" fillId="0" borderId="9" xfId="2" applyFont="1" applyBorder="1" applyAlignment="1">
      <alignment horizontal="center"/>
    </xf>
    <xf numFmtId="0" fontId="15" fillId="0" borderId="13" xfId="2" applyFont="1" applyBorder="1" applyAlignment="1">
      <alignment horizontal="center"/>
    </xf>
    <xf numFmtId="1" fontId="7" fillId="0" borderId="9" xfId="4" applyNumberFormat="1" applyFont="1" applyBorder="1" applyAlignment="1">
      <alignment horizontal="center"/>
    </xf>
    <xf numFmtId="0" fontId="15" fillId="0" borderId="11" xfId="4" applyFont="1" applyBorder="1" applyAlignment="1">
      <alignment horizontal="center"/>
    </xf>
    <xf numFmtId="0" fontId="15" fillId="0" borderId="13" xfId="4" applyFont="1" applyBorder="1" applyAlignment="1">
      <alignment horizontal="center"/>
    </xf>
    <xf numFmtId="0" fontId="7" fillId="0" borderId="8" xfId="4" applyFont="1" applyBorder="1" applyAlignment="1">
      <alignment horizontal="center"/>
    </xf>
    <xf numFmtId="0" fontId="7" fillId="0" borderId="8" xfId="4" applyFont="1" applyBorder="1"/>
    <xf numFmtId="165" fontId="13" fillId="0" borderId="16" xfId="4" applyNumberFormat="1" applyFont="1" applyBorder="1" applyAlignment="1">
      <alignment horizontal="right"/>
    </xf>
    <xf numFmtId="0" fontId="13" fillId="0" borderId="8" xfId="4" applyFont="1" applyBorder="1"/>
    <xf numFmtId="3" fontId="7" fillId="0" borderId="11" xfId="4" applyNumberFormat="1" applyFont="1" applyBorder="1" applyAlignment="1">
      <alignment horizontal="center"/>
    </xf>
    <xf numFmtId="1" fontId="9" fillId="0" borderId="9" xfId="4" applyNumberFormat="1" applyFont="1" applyBorder="1" applyAlignment="1">
      <alignment horizontal="center"/>
    </xf>
    <xf numFmtId="49" fontId="9" fillId="0" borderId="13" xfId="4" applyNumberFormat="1" applyFont="1" applyBorder="1" applyAlignment="1">
      <alignment horizontal="center"/>
    </xf>
    <xf numFmtId="1" fontId="7" fillId="0" borderId="8" xfId="4" applyNumberFormat="1" applyFont="1" applyBorder="1"/>
    <xf numFmtId="1" fontId="7" fillId="0" borderId="0" xfId="4" applyNumberFormat="1" applyFont="1"/>
    <xf numFmtId="3" fontId="7" fillId="0" borderId="8" xfId="4" applyNumberFormat="1" applyFont="1" applyBorder="1"/>
    <xf numFmtId="0" fontId="9" fillId="0" borderId="14" xfId="2" applyFont="1" applyBorder="1" applyAlignment="1">
      <alignment horizontal="center"/>
    </xf>
    <xf numFmtId="0" fontId="7" fillId="0" borderId="6" xfId="2" applyFont="1" applyBorder="1"/>
    <xf numFmtId="3" fontId="7" fillId="0" borderId="9" xfId="2" applyNumberFormat="1" applyFont="1" applyBorder="1" applyAlignment="1">
      <alignment horizontal="center"/>
    </xf>
    <xf numFmtId="3" fontId="7" fillId="0" borderId="13" xfId="2" applyNumberFormat="1" applyFont="1" applyBorder="1" applyAlignment="1">
      <alignment horizontal="center"/>
    </xf>
    <xf numFmtId="3" fontId="7" fillId="0" borderId="0" xfId="2" applyNumberFormat="1" applyFont="1" applyAlignment="1">
      <alignment horizontal="center"/>
    </xf>
    <xf numFmtId="3" fontId="7" fillId="0" borderId="0" xfId="2" applyNumberFormat="1" applyFont="1" applyAlignment="1">
      <alignment horizontal="left" indent="2"/>
    </xf>
    <xf numFmtId="0" fontId="7" fillId="0" borderId="0" xfId="2" applyFont="1" applyAlignment="1">
      <alignment horizontal="center"/>
    </xf>
    <xf numFmtId="3" fontId="7" fillId="0" borderId="33" xfId="2" applyNumberFormat="1" applyFont="1" applyBorder="1"/>
    <xf numFmtId="3" fontId="7" fillId="0" borderId="3" xfId="2" applyNumberFormat="1" applyFont="1" applyBorder="1"/>
    <xf numFmtId="0" fontId="7" fillId="0" borderId="0" xfId="2" applyFont="1" applyAlignment="1">
      <alignment horizontal="left" indent="1"/>
    </xf>
    <xf numFmtId="0" fontId="7" fillId="0" borderId="3" xfId="2" applyFont="1" applyBorder="1" applyAlignment="1">
      <alignment horizontal="left" indent="1"/>
    </xf>
    <xf numFmtId="0" fontId="8" fillId="0" borderId="3" xfId="2" applyFont="1" applyBorder="1"/>
    <xf numFmtId="0" fontId="7" fillId="0" borderId="3" xfId="2" applyFont="1" applyBorder="1"/>
    <xf numFmtId="0" fontId="11" fillId="0" borderId="0" xfId="3" applyFont="1"/>
    <xf numFmtId="0" fontId="7" fillId="0" borderId="0" xfId="3" applyFont="1"/>
    <xf numFmtId="0" fontId="11" fillId="2" borderId="29" xfId="3" applyFont="1" applyFill="1" applyBorder="1"/>
    <xf numFmtId="0" fontId="7" fillId="2" borderId="2" xfId="3" applyFont="1" applyFill="1" applyBorder="1"/>
    <xf numFmtId="0" fontId="7" fillId="2" borderId="15" xfId="3" applyFont="1" applyFill="1" applyBorder="1"/>
    <xf numFmtId="0" fontId="7" fillId="0" borderId="0" xfId="3" applyFont="1" applyAlignment="1">
      <alignment horizontal="center"/>
    </xf>
    <xf numFmtId="49" fontId="9" fillId="0" borderId="6" xfId="3" applyNumberFormat="1" applyFont="1" applyBorder="1" applyAlignment="1">
      <alignment horizontal="center"/>
    </xf>
    <xf numFmtId="49" fontId="9" fillId="0" borderId="9" xfId="3" applyNumberFormat="1" applyFont="1" applyBorder="1" applyAlignment="1">
      <alignment horizontal="left"/>
    </xf>
    <xf numFmtId="1" fontId="7" fillId="0" borderId="6" xfId="3" applyNumberFormat="1" applyFont="1" applyBorder="1"/>
    <xf numFmtId="1" fontId="16" fillId="0" borderId="10" xfId="3" applyNumberFormat="1" applyFont="1" applyBorder="1"/>
    <xf numFmtId="0" fontId="7" fillId="0" borderId="9" xfId="3" applyFont="1" applyBorder="1" applyAlignment="1">
      <alignment horizontal="center"/>
    </xf>
    <xf numFmtId="0" fontId="7" fillId="0" borderId="9" xfId="3" applyFont="1" applyBorder="1"/>
    <xf numFmtId="49" fontId="9" fillId="0" borderId="8" xfId="3" applyNumberFormat="1" applyFont="1" applyBorder="1" applyAlignment="1">
      <alignment horizontal="center"/>
    </xf>
    <xf numFmtId="49" fontId="9" fillId="0" borderId="11" xfId="3" applyNumberFormat="1" applyFont="1" applyBorder="1"/>
    <xf numFmtId="0" fontId="7" fillId="0" borderId="8" xfId="3" quotePrefix="1" applyFont="1" applyBorder="1" applyAlignment="1">
      <alignment horizontal="center"/>
    </xf>
    <xf numFmtId="0" fontId="16" fillId="0" borderId="24" xfId="3" applyFont="1" applyBorder="1" applyAlignment="1">
      <alignment horizontal="center" textRotation="90"/>
    </xf>
    <xf numFmtId="0" fontId="7" fillId="0" borderId="11" xfId="3" applyFont="1" applyBorder="1" applyAlignment="1">
      <alignment horizontal="center"/>
    </xf>
    <xf numFmtId="0" fontId="7" fillId="0" borderId="11" xfId="3" applyFont="1" applyBorder="1"/>
    <xf numFmtId="0" fontId="7" fillId="0" borderId="13" xfId="3" applyFont="1" applyBorder="1" applyAlignment="1">
      <alignment horizontal="center"/>
    </xf>
    <xf numFmtId="0" fontId="7" fillId="0" borderId="13" xfId="3" applyFont="1" applyBorder="1" applyAlignment="1">
      <alignment horizontal="left"/>
    </xf>
    <xf numFmtId="0" fontId="7" fillId="0" borderId="13" xfId="3" applyFont="1" applyBorder="1"/>
    <xf numFmtId="165" fontId="7" fillId="0" borderId="18" xfId="3" applyNumberFormat="1" applyFont="1" applyBorder="1" applyAlignment="1" applyProtection="1">
      <alignment horizontal="right"/>
      <protection locked="0"/>
    </xf>
    <xf numFmtId="0" fontId="7" fillId="0" borderId="18" xfId="3" applyFont="1" applyBorder="1" applyProtection="1">
      <protection locked="0"/>
    </xf>
    <xf numFmtId="3" fontId="7" fillId="0" borderId="11" xfId="3" applyNumberFormat="1" applyFont="1" applyBorder="1"/>
    <xf numFmtId="165" fontId="7" fillId="0" borderId="19" xfId="3" applyNumberFormat="1" applyFont="1" applyBorder="1" applyAlignment="1" applyProtection="1">
      <alignment horizontal="right"/>
      <protection locked="0"/>
    </xf>
    <xf numFmtId="0" fontId="7" fillId="0" borderId="19" xfId="3" applyFont="1" applyBorder="1" applyAlignment="1" applyProtection="1">
      <alignment horizontal="left"/>
      <protection locked="0"/>
    </xf>
    <xf numFmtId="3" fontId="7" fillId="0" borderId="19" xfId="3" applyNumberFormat="1" applyFont="1" applyBorder="1"/>
    <xf numFmtId="0" fontId="7" fillId="0" borderId="19" xfId="3" applyFont="1" applyBorder="1" applyProtection="1">
      <protection locked="0"/>
    </xf>
    <xf numFmtId="3" fontId="7" fillId="0" borderId="22" xfId="3" applyNumberFormat="1" applyFont="1" applyBorder="1"/>
    <xf numFmtId="3" fontId="7" fillId="0" borderId="20" xfId="3" applyNumberFormat="1" applyFont="1" applyBorder="1"/>
    <xf numFmtId="165" fontId="7" fillId="0" borderId="16" xfId="3" applyNumberFormat="1" applyFont="1" applyBorder="1" applyAlignment="1">
      <alignment horizontal="right"/>
    </xf>
    <xf numFmtId="0" fontId="7" fillId="0" borderId="16" xfId="3" applyFont="1" applyBorder="1"/>
    <xf numFmtId="0" fontId="7" fillId="0" borderId="29" xfId="3" applyFont="1" applyBorder="1"/>
    <xf numFmtId="0" fontId="8" fillId="0" borderId="15" xfId="3" applyFont="1" applyBorder="1" applyAlignment="1" applyProtection="1">
      <alignment horizontal="center"/>
      <protection locked="0"/>
    </xf>
    <xf numFmtId="3" fontId="7" fillId="0" borderId="16" xfId="3" applyNumberFormat="1" applyFont="1" applyBorder="1"/>
    <xf numFmtId="0" fontId="13" fillId="0" borderId="0" xfId="3" applyFont="1"/>
    <xf numFmtId="0" fontId="8" fillId="0" borderId="0" xfId="3" applyFont="1"/>
    <xf numFmtId="3" fontId="7" fillId="0" borderId="0" xfId="3" applyNumberFormat="1" applyFont="1"/>
    <xf numFmtId="3" fontId="8" fillId="0" borderId="0" xfId="3" applyNumberFormat="1" applyFont="1"/>
    <xf numFmtId="0" fontId="9" fillId="0" borderId="6" xfId="3" applyFont="1" applyBorder="1"/>
    <xf numFmtId="0" fontId="7" fillId="0" borderId="34" xfId="3" applyFont="1" applyBorder="1" applyAlignment="1">
      <alignment horizontal="center"/>
    </xf>
    <xf numFmtId="3" fontId="7" fillId="0" borderId="6" xfId="3" applyNumberFormat="1" applyFont="1" applyBorder="1"/>
    <xf numFmtId="3" fontId="7" fillId="0" borderId="9" xfId="3" applyNumberFormat="1" applyFont="1" applyBorder="1" applyAlignment="1">
      <alignment horizontal="center"/>
    </xf>
    <xf numFmtId="3" fontId="7" fillId="0" borderId="34" xfId="3" applyNumberFormat="1" applyFont="1" applyBorder="1" applyAlignment="1">
      <alignment horizontal="center"/>
    </xf>
    <xf numFmtId="3" fontId="7" fillId="0" borderId="0" xfId="3" applyNumberFormat="1" applyFont="1" applyAlignment="1">
      <alignment horizontal="center"/>
    </xf>
    <xf numFmtId="0" fontId="7" fillId="0" borderId="14" xfId="3" applyFont="1" applyBorder="1" applyAlignment="1">
      <alignment horizontal="center"/>
    </xf>
    <xf numFmtId="0" fontId="7" fillId="0" borderId="14" xfId="3" applyFont="1" applyBorder="1" applyAlignment="1">
      <alignment horizontal="left"/>
    </xf>
    <xf numFmtId="0" fontId="7" fillId="0" borderId="1" xfId="3" applyFont="1" applyBorder="1" applyAlignment="1">
      <alignment horizontal="center"/>
    </xf>
    <xf numFmtId="3" fontId="7" fillId="0" borderId="14" xfId="3" applyNumberFormat="1" applyFont="1" applyBorder="1" applyAlignment="1">
      <alignment horizontal="center"/>
    </xf>
    <xf numFmtId="3" fontId="7" fillId="0" borderId="13" xfId="3" applyNumberFormat="1" applyFont="1" applyBorder="1" applyAlignment="1">
      <alignment horizontal="center"/>
    </xf>
    <xf numFmtId="3" fontId="7" fillId="0" borderId="1" xfId="3" applyNumberFormat="1" applyFont="1" applyBorder="1" applyAlignment="1">
      <alignment horizontal="center"/>
    </xf>
    <xf numFmtId="1" fontId="7" fillId="0" borderId="17" xfId="3" applyNumberFormat="1" applyFont="1" applyBorder="1" applyAlignment="1" applyProtection="1">
      <alignment horizontal="center"/>
      <protection locked="0"/>
    </xf>
    <xf numFmtId="0" fontId="7" fillId="0" borderId="25" xfId="3" applyFont="1" applyBorder="1" applyProtection="1">
      <protection locked="0"/>
    </xf>
    <xf numFmtId="0" fontId="8" fillId="0" borderId="21" xfId="3" applyFont="1" applyBorder="1"/>
    <xf numFmtId="0" fontId="8" fillId="0" borderId="30" xfId="3" applyFont="1" applyBorder="1"/>
    <xf numFmtId="3" fontId="7" fillId="0" borderId="17" xfId="3" applyNumberFormat="1" applyFont="1" applyBorder="1"/>
    <xf numFmtId="1" fontId="7" fillId="0" borderId="19" xfId="3" applyNumberFormat="1" applyFont="1" applyBorder="1" applyAlignment="1" applyProtection="1">
      <alignment horizontal="center"/>
      <protection locked="0"/>
    </xf>
    <xf numFmtId="0" fontId="7" fillId="0" borderId="7" xfId="3" applyFont="1" applyBorder="1" applyAlignment="1" applyProtection="1">
      <alignment horizontal="left"/>
      <protection locked="0"/>
    </xf>
    <xf numFmtId="0" fontId="8" fillId="0" borderId="7" xfId="3" applyFont="1" applyBorder="1"/>
    <xf numFmtId="0" fontId="8" fillId="0" borderId="27" xfId="3" applyFont="1" applyBorder="1"/>
    <xf numFmtId="0" fontId="7" fillId="0" borderId="7" xfId="3" applyFont="1" applyBorder="1" applyProtection="1">
      <protection locked="0"/>
    </xf>
    <xf numFmtId="0" fontId="11" fillId="0" borderId="0" xfId="3" applyFont="1" applyAlignment="1">
      <alignment horizontal="left"/>
    </xf>
    <xf numFmtId="0" fontId="10" fillId="0" borderId="0" xfId="3" applyFont="1"/>
    <xf numFmtId="0" fontId="12" fillId="0" borderId="0" xfId="3" applyFont="1" applyAlignment="1">
      <alignment horizontal="left"/>
    </xf>
    <xf numFmtId="0" fontId="12" fillId="0" borderId="0" xfId="3" applyFont="1"/>
    <xf numFmtId="1" fontId="7" fillId="0" borderId="36" xfId="3" applyNumberFormat="1" applyFont="1" applyBorder="1" applyAlignment="1" applyProtection="1">
      <alignment horizontal="center"/>
      <protection locked="0"/>
    </xf>
    <xf numFmtId="0" fontId="7" fillId="0" borderId="37" xfId="3" applyFont="1" applyBorder="1" applyProtection="1">
      <protection locked="0"/>
    </xf>
    <xf numFmtId="0" fontId="8" fillId="0" borderId="37" xfId="3" applyFont="1" applyBorder="1"/>
    <xf numFmtId="0" fontId="8" fillId="0" borderId="38" xfId="3" applyFont="1" applyBorder="1"/>
    <xf numFmtId="3" fontId="7" fillId="0" borderId="36" xfId="3" applyNumberFormat="1" applyFont="1" applyBorder="1"/>
    <xf numFmtId="0" fontId="7" fillId="0" borderId="0" xfId="3" applyFont="1" applyAlignment="1">
      <alignment horizontal="left"/>
    </xf>
    <xf numFmtId="3" fontId="7" fillId="0" borderId="1" xfId="3" applyNumberFormat="1" applyFont="1" applyBorder="1"/>
    <xf numFmtId="0" fontId="8" fillId="0" borderId="25" xfId="3" applyFont="1" applyBorder="1"/>
    <xf numFmtId="0" fontId="8" fillId="0" borderId="26" xfId="3" applyFont="1" applyBorder="1"/>
    <xf numFmtId="1" fontId="7" fillId="0" borderId="22" xfId="3" applyNumberFormat="1" applyFont="1" applyBorder="1" applyAlignment="1" applyProtection="1">
      <alignment horizontal="center"/>
      <protection locked="0"/>
    </xf>
    <xf numFmtId="0" fontId="7" fillId="0" borderId="23" xfId="3" applyFont="1" applyBorder="1" applyProtection="1">
      <protection locked="0"/>
    </xf>
    <xf numFmtId="3" fontId="7" fillId="0" borderId="2" xfId="3" applyNumberFormat="1" applyFont="1" applyBorder="1"/>
    <xf numFmtId="3" fontId="7" fillId="0" borderId="33" xfId="3" applyNumberFormat="1" applyFont="1" applyBorder="1"/>
    <xf numFmtId="1" fontId="7" fillId="0" borderId="22" xfId="3" applyNumberFormat="1" applyFont="1" applyBorder="1" applyAlignment="1">
      <alignment horizontal="center"/>
    </xf>
    <xf numFmtId="0" fontId="7" fillId="0" borderId="23" xfId="3" applyFont="1" applyBorder="1"/>
    <xf numFmtId="1" fontId="7" fillId="0" borderId="16" xfId="3" applyNumberFormat="1" applyFont="1" applyBorder="1" applyAlignment="1">
      <alignment horizontal="right"/>
    </xf>
    <xf numFmtId="0" fontId="7" fillId="0" borderId="2" xfId="3" applyFont="1" applyBorder="1"/>
    <xf numFmtId="0" fontId="8" fillId="0" borderId="29" xfId="3" applyFont="1" applyBorder="1"/>
    <xf numFmtId="0" fontId="8" fillId="0" borderId="15" xfId="3" applyFont="1" applyBorder="1"/>
    <xf numFmtId="0" fontId="7" fillId="0" borderId="6" xfId="3" applyFont="1" applyBorder="1"/>
    <xf numFmtId="0" fontId="7" fillId="0" borderId="8" xfId="3" applyFont="1" applyBorder="1"/>
    <xf numFmtId="0" fontId="7" fillId="0" borderId="14" xfId="3" applyFont="1" applyBorder="1"/>
    <xf numFmtId="0" fontId="7" fillId="0" borderId="1" xfId="3" applyFont="1" applyBorder="1"/>
    <xf numFmtId="164" fontId="7" fillId="0" borderId="21" xfId="3" applyNumberFormat="1" applyFont="1" applyBorder="1" applyAlignment="1">
      <alignment horizontal="center"/>
    </xf>
    <xf numFmtId="0" fontId="7" fillId="0" borderId="21" xfId="3" applyFont="1" applyBorder="1"/>
    <xf numFmtId="0" fontId="7" fillId="0" borderId="30" xfId="3" applyFont="1" applyBorder="1"/>
    <xf numFmtId="0" fontId="7" fillId="0" borderId="39" xfId="3" applyFont="1" applyBorder="1" applyAlignment="1">
      <alignment horizontal="center"/>
    </xf>
    <xf numFmtId="0" fontId="7" fillId="0" borderId="18" xfId="3" applyFont="1" applyBorder="1" applyAlignment="1">
      <alignment horizontal="center"/>
    </xf>
    <xf numFmtId="3" fontId="7" fillId="0" borderId="18" xfId="3" applyNumberFormat="1" applyFont="1" applyBorder="1"/>
    <xf numFmtId="164" fontId="7" fillId="0" borderId="7" xfId="3" applyNumberFormat="1" applyFont="1" applyBorder="1" applyAlignment="1">
      <alignment horizontal="center"/>
    </xf>
    <xf numFmtId="0" fontId="7" fillId="0" borderId="7" xfId="3" applyFont="1" applyBorder="1"/>
    <xf numFmtId="0" fontId="7" fillId="0" borderId="27" xfId="3" applyFont="1" applyBorder="1"/>
    <xf numFmtId="0" fontId="7" fillId="0" borderId="3" xfId="3" applyFont="1" applyBorder="1" applyAlignment="1">
      <alignment horizontal="center"/>
    </xf>
    <xf numFmtId="0" fontId="7" fillId="0" borderId="19" xfId="3" applyFont="1" applyBorder="1" applyAlignment="1">
      <alignment horizontal="center"/>
    </xf>
    <xf numFmtId="164" fontId="7" fillId="0" borderId="31" xfId="3" applyNumberFormat="1" applyFont="1" applyBorder="1" applyAlignment="1">
      <alignment horizontal="center"/>
    </xf>
    <xf numFmtId="0" fontId="7" fillId="0" borderId="31" xfId="3" applyFont="1" applyBorder="1"/>
    <xf numFmtId="0" fontId="7" fillId="0" borderId="32" xfId="3" applyFont="1" applyBorder="1"/>
    <xf numFmtId="0" fontId="7" fillId="0" borderId="35" xfId="3" applyFont="1" applyBorder="1" applyAlignment="1">
      <alignment horizontal="center"/>
    </xf>
    <xf numFmtId="0" fontId="7" fillId="0" borderId="20" xfId="3" applyFont="1" applyBorder="1" applyAlignment="1">
      <alignment horizontal="center"/>
    </xf>
    <xf numFmtId="3" fontId="7" fillId="0" borderId="3" xfId="3" applyNumberFormat="1" applyFont="1" applyBorder="1"/>
    <xf numFmtId="0" fontId="7" fillId="0" borderId="3" xfId="3" applyFont="1" applyBorder="1"/>
    <xf numFmtId="0" fontId="8" fillId="0" borderId="3" xfId="3" applyFont="1" applyBorder="1"/>
    <xf numFmtId="0" fontId="1" fillId="0" borderId="1" xfId="0" applyFont="1" applyBorder="1" applyAlignment="1">
      <alignment horizontal="center"/>
    </xf>
    <xf numFmtId="0" fontId="7" fillId="0" borderId="8" xfId="4" applyFont="1" applyBorder="1" applyAlignment="1">
      <alignment horizontal="center"/>
    </xf>
    <xf numFmtId="0" fontId="7" fillId="0" borderId="24" xfId="4" applyFont="1" applyBorder="1" applyAlignment="1">
      <alignment horizontal="center"/>
    </xf>
    <xf numFmtId="0" fontId="9" fillId="0" borderId="7" xfId="4" applyFont="1" applyBorder="1" applyAlignment="1" applyProtection="1">
      <alignment horizontal="center"/>
      <protection locked="0"/>
    </xf>
    <xf numFmtId="0" fontId="9" fillId="0" borderId="27" xfId="4" applyFont="1" applyBorder="1" applyAlignment="1" applyProtection="1">
      <alignment horizontal="center"/>
      <protection locked="0"/>
    </xf>
    <xf numFmtId="0" fontId="9" fillId="0" borderId="31" xfId="4" applyFont="1" applyBorder="1" applyAlignment="1">
      <alignment horizontal="center"/>
    </xf>
    <xf numFmtId="0" fontId="9" fillId="0" borderId="32" xfId="4" applyFont="1" applyBorder="1" applyAlignment="1">
      <alignment horizontal="center"/>
    </xf>
    <xf numFmtId="0" fontId="9" fillId="0" borderId="6" xfId="4" applyFont="1" applyBorder="1" applyAlignment="1">
      <alignment horizontal="center"/>
    </xf>
    <xf numFmtId="0" fontId="9" fillId="0" borderId="10" xfId="4" applyFont="1" applyBorder="1" applyAlignment="1">
      <alignment horizontal="center"/>
    </xf>
    <xf numFmtId="0" fontId="7" fillId="0" borderId="29" xfId="4" applyFont="1" applyBorder="1" applyAlignment="1">
      <alignment horizontal="center"/>
    </xf>
    <xf numFmtId="0" fontId="7" fillId="0" borderId="15" xfId="4" applyFont="1" applyBorder="1" applyAlignment="1">
      <alignment horizontal="center"/>
    </xf>
    <xf numFmtId="0" fontId="7" fillId="0" borderId="8" xfId="3" applyFont="1" applyBorder="1" applyAlignment="1">
      <alignment horizontal="center"/>
    </xf>
    <xf numFmtId="0" fontId="7" fillId="0" borderId="24" xfId="3" applyFont="1" applyBorder="1" applyAlignment="1">
      <alignment horizontal="center"/>
    </xf>
    <xf numFmtId="0" fontId="7" fillId="0" borderId="14" xfId="3" applyFont="1" applyBorder="1" applyAlignment="1">
      <alignment horizontal="center"/>
    </xf>
    <xf numFmtId="0" fontId="7" fillId="0" borderId="12" xfId="3" applyFont="1" applyBorder="1" applyAlignment="1">
      <alignment horizontal="center"/>
    </xf>
    <xf numFmtId="0" fontId="7" fillId="0" borderId="0" xfId="3" applyFont="1" applyAlignment="1">
      <alignment horizontal="center"/>
    </xf>
    <xf numFmtId="0" fontId="7" fillId="0" borderId="1" xfId="3" applyFont="1" applyBorder="1" applyAlignment="1">
      <alignment horizontal="center"/>
    </xf>
    <xf numFmtId="0" fontId="9" fillId="0" borderId="7" xfId="3" applyFont="1" applyBorder="1" applyAlignment="1">
      <alignment horizontal="center"/>
    </xf>
    <xf numFmtId="0" fontId="9" fillId="0" borderId="27" xfId="3" applyFont="1" applyBorder="1" applyAlignment="1">
      <alignment horizontal="center"/>
    </xf>
    <xf numFmtId="0" fontId="9" fillId="0" borderId="31" xfId="3" applyFont="1" applyBorder="1" applyAlignment="1">
      <alignment horizontal="center"/>
    </xf>
    <xf numFmtId="0" fontId="9" fillId="0" borderId="32" xfId="3" applyFont="1" applyBorder="1" applyAlignment="1">
      <alignment horizontal="center"/>
    </xf>
    <xf numFmtId="0" fontId="7" fillId="0" borderId="6" xfId="3" applyFont="1" applyBorder="1" applyAlignment="1">
      <alignment horizontal="center"/>
    </xf>
    <xf numFmtId="0" fontId="7" fillId="0" borderId="10" xfId="3" applyFont="1" applyBorder="1" applyAlignment="1">
      <alignment horizontal="center"/>
    </xf>
    <xf numFmtId="0" fontId="9" fillId="0" borderId="7" xfId="3" applyFont="1" applyBorder="1" applyAlignment="1" applyProtection="1">
      <alignment horizontal="center"/>
      <protection locked="0"/>
    </xf>
    <xf numFmtId="0" fontId="9" fillId="0" borderId="27" xfId="3" applyFont="1" applyBorder="1" applyAlignment="1" applyProtection="1">
      <alignment horizontal="center"/>
      <protection locked="0"/>
    </xf>
    <xf numFmtId="0" fontId="9" fillId="0" borderId="31" xfId="3" applyFont="1" applyBorder="1" applyAlignment="1" applyProtection="1">
      <alignment horizontal="center"/>
      <protection locked="0"/>
    </xf>
    <xf numFmtId="0" fontId="9" fillId="0" borderId="32" xfId="3" applyFont="1" applyBorder="1" applyAlignment="1" applyProtection="1">
      <alignment horizontal="center"/>
      <protection locked="0"/>
    </xf>
    <xf numFmtId="0" fontId="7" fillId="0" borderId="34" xfId="3" applyFont="1" applyBorder="1" applyAlignment="1">
      <alignment horizontal="center"/>
    </xf>
    <xf numFmtId="3" fontId="7" fillId="0" borderId="0" xfId="3" applyNumberFormat="1" applyFont="1" applyAlignment="1">
      <alignment horizontal="center"/>
    </xf>
    <xf numFmtId="0" fontId="9" fillId="0" borderId="14" xfId="3" applyFont="1" applyBorder="1" applyAlignment="1">
      <alignment horizontal="center"/>
    </xf>
    <xf numFmtId="0" fontId="9" fillId="0" borderId="12" xfId="3" applyFont="1" applyBorder="1" applyAlignment="1">
      <alignment horizontal="center"/>
    </xf>
    <xf numFmtId="0" fontId="9" fillId="0" borderId="21" xfId="3" applyFont="1" applyBorder="1" applyAlignment="1" applyProtection="1">
      <alignment horizontal="center"/>
      <protection locked="0"/>
    </xf>
    <xf numFmtId="0" fontId="9" fillId="0" borderId="30" xfId="3" applyFont="1" applyBorder="1" applyAlignment="1" applyProtection="1">
      <alignment horizontal="center"/>
      <protection locked="0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3 2" xfId="4" xr:uid="{5A9F5EC2-F22D-47A0-BE2B-853097D6E239}"/>
    <cellStyle name="Normal 4" xfId="3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N69"/>
  <sheetViews>
    <sheetView showGridLines="0" workbookViewId="0">
      <selection activeCell="K9" sqref="K9"/>
    </sheetView>
  </sheetViews>
  <sheetFormatPr baseColWidth="10" defaultColWidth="9.140625" defaultRowHeight="15.75" x14ac:dyDescent="0.25"/>
  <cols>
    <col min="1" max="1" width="5.7109375" style="15" customWidth="1"/>
    <col min="2" max="3" width="9.140625" style="1"/>
    <col min="4" max="4" width="9.140625" style="2" customWidth="1"/>
    <col min="5" max="6" width="9.140625" style="1"/>
    <col min="7" max="7" width="9.140625" style="2" customWidth="1"/>
    <col min="8" max="8" width="9.140625" style="1"/>
    <col min="9" max="9" width="9.140625" style="2" customWidth="1"/>
    <col min="10" max="16384" width="9.140625" style="1"/>
  </cols>
  <sheetData>
    <row r="1" spans="1:10" x14ac:dyDescent="0.25">
      <c r="A1" s="19" t="s">
        <v>100</v>
      </c>
    </row>
    <row r="4" spans="1:10" x14ac:dyDescent="0.25">
      <c r="A4" s="16" t="s">
        <v>19</v>
      </c>
      <c r="B4" s="283" t="s">
        <v>4</v>
      </c>
      <c r="C4" s="283"/>
      <c r="D4" s="283"/>
      <c r="E4" s="283"/>
      <c r="F4" s="283"/>
      <c r="G4" s="283"/>
    </row>
    <row r="5" spans="1:10" s="3" customFormat="1" ht="18.75" x14ac:dyDescent="0.3">
      <c r="A5" s="17"/>
      <c r="B5" s="1" t="s">
        <v>0</v>
      </c>
      <c r="C5" s="1"/>
      <c r="D5" s="2">
        <v>750000</v>
      </c>
      <c r="E5" s="11" t="s">
        <v>2</v>
      </c>
      <c r="F5" s="1"/>
      <c r="G5" s="2">
        <f>D8-G6</f>
        <v>243000</v>
      </c>
      <c r="H5" s="1"/>
      <c r="I5" s="2"/>
      <c r="J5" s="1"/>
    </row>
    <row r="6" spans="1:10" x14ac:dyDescent="0.25">
      <c r="B6" s="8" t="s">
        <v>1</v>
      </c>
      <c r="C6" s="8"/>
      <c r="D6" s="7">
        <v>65000</v>
      </c>
      <c r="E6" s="12" t="s">
        <v>3</v>
      </c>
      <c r="F6" s="8"/>
      <c r="G6" s="7">
        <v>572000</v>
      </c>
    </row>
    <row r="7" spans="1:10" ht="16.5" thickBot="1" x14ac:dyDescent="0.3">
      <c r="B7" s="8"/>
      <c r="C7" s="8"/>
      <c r="D7" s="9"/>
      <c r="E7" s="12"/>
      <c r="F7" s="8"/>
      <c r="G7" s="9"/>
    </row>
    <row r="8" spans="1:10" s="4" customFormat="1" ht="21" thickBot="1" x14ac:dyDescent="0.35">
      <c r="A8" s="18"/>
      <c r="B8" s="1"/>
      <c r="C8" s="1"/>
      <c r="D8" s="10">
        <f>SUM(D5:D7)</f>
        <v>815000</v>
      </c>
      <c r="E8" s="13"/>
      <c r="F8" s="1"/>
      <c r="G8" s="10">
        <f>SUM(G5:G7)</f>
        <v>815000</v>
      </c>
      <c r="H8" s="1"/>
      <c r="I8" s="5"/>
    </row>
    <row r="11" spans="1:10" x14ac:dyDescent="0.25">
      <c r="A11" s="19" t="s">
        <v>101</v>
      </c>
    </row>
    <row r="13" spans="1:10" x14ac:dyDescent="0.25">
      <c r="A13" s="15" t="s">
        <v>5</v>
      </c>
      <c r="B13" s="1" t="s">
        <v>6</v>
      </c>
      <c r="H13" s="6">
        <f>100000+2000+70000-125000</f>
        <v>47000</v>
      </c>
    </row>
    <row r="16" spans="1:10" x14ac:dyDescent="0.25">
      <c r="A16" s="15" t="s">
        <v>7</v>
      </c>
      <c r="B16" s="283" t="s">
        <v>8</v>
      </c>
      <c r="C16" s="283"/>
      <c r="D16" s="283"/>
      <c r="E16" s="283"/>
      <c r="F16" s="283"/>
      <c r="G16" s="283"/>
    </row>
    <row r="17" spans="1:14" x14ac:dyDescent="0.25">
      <c r="B17" s="1" t="s">
        <v>9</v>
      </c>
      <c r="D17" s="2">
        <v>100000</v>
      </c>
      <c r="E17" s="11" t="s">
        <v>2</v>
      </c>
      <c r="G17" s="2">
        <f>D20-G18</f>
        <v>47000</v>
      </c>
    </row>
    <row r="18" spans="1:14" x14ac:dyDescent="0.25">
      <c r="B18" s="8" t="s">
        <v>10</v>
      </c>
      <c r="C18" s="8"/>
      <c r="D18" s="7">
        <v>2000</v>
      </c>
      <c r="E18" s="12" t="s">
        <v>3</v>
      </c>
      <c r="F18" s="8"/>
      <c r="G18" s="7">
        <v>125000</v>
      </c>
    </row>
    <row r="19" spans="1:14" ht="16.5" thickBot="1" x14ac:dyDescent="0.3">
      <c r="B19" s="8" t="s">
        <v>1</v>
      </c>
      <c r="C19" s="8"/>
      <c r="D19" s="9">
        <v>70000</v>
      </c>
      <c r="E19" s="12"/>
      <c r="F19" s="8"/>
      <c r="G19" s="9"/>
    </row>
    <row r="20" spans="1:14" s="4" customFormat="1" ht="21" thickBot="1" x14ac:dyDescent="0.35">
      <c r="A20" s="18"/>
      <c r="B20" s="1"/>
      <c r="C20" s="1"/>
      <c r="D20" s="10">
        <f>SUM(D17:D19)</f>
        <v>172000</v>
      </c>
      <c r="E20" s="13"/>
      <c r="F20" s="1"/>
      <c r="G20" s="10">
        <f>SUM(G17:G19)</f>
        <v>172000</v>
      </c>
      <c r="H20" s="1"/>
      <c r="I20" s="2"/>
      <c r="J20" s="1"/>
      <c r="K20" s="1"/>
      <c r="L20" s="1"/>
    </row>
    <row r="23" spans="1:14" x14ac:dyDescent="0.25">
      <c r="A23" s="16" t="s">
        <v>11</v>
      </c>
    </row>
    <row r="25" spans="1:14" x14ac:dyDescent="0.25">
      <c r="A25" s="15" t="s">
        <v>5</v>
      </c>
      <c r="B25" s="1" t="s">
        <v>12</v>
      </c>
      <c r="H25" s="6">
        <f>125000+4500+30000-100000</f>
        <v>59500</v>
      </c>
    </row>
    <row r="27" spans="1:14" x14ac:dyDescent="0.25">
      <c r="A27" s="15" t="s">
        <v>7</v>
      </c>
      <c r="B27" s="283" t="s">
        <v>13</v>
      </c>
      <c r="C27" s="283"/>
      <c r="D27" s="283"/>
      <c r="E27" s="283"/>
      <c r="F27" s="283"/>
      <c r="G27" s="283"/>
    </row>
    <row r="28" spans="1:14" x14ac:dyDescent="0.25">
      <c r="B28" s="1" t="s">
        <v>14</v>
      </c>
      <c r="D28" s="2">
        <v>125000</v>
      </c>
      <c r="E28" s="11" t="s">
        <v>2</v>
      </c>
      <c r="G28" s="2">
        <f>D31-G29</f>
        <v>59500</v>
      </c>
    </row>
    <row r="29" spans="1:14" x14ac:dyDescent="0.25">
      <c r="B29" s="8" t="s">
        <v>10</v>
      </c>
      <c r="C29" s="8"/>
      <c r="D29" s="7">
        <v>4500</v>
      </c>
      <c r="E29" s="12" t="s">
        <v>99</v>
      </c>
      <c r="F29" s="8"/>
      <c r="G29" s="7">
        <v>100000</v>
      </c>
    </row>
    <row r="30" spans="1:14" ht="16.5" thickBot="1" x14ac:dyDescent="0.3">
      <c r="B30" s="8" t="s">
        <v>1</v>
      </c>
      <c r="C30" s="8"/>
      <c r="D30" s="9">
        <v>30000</v>
      </c>
      <c r="E30" s="12"/>
      <c r="F30" s="8"/>
      <c r="G30" s="9"/>
    </row>
    <row r="31" spans="1:14" s="4" customFormat="1" ht="21" thickBot="1" x14ac:dyDescent="0.35">
      <c r="A31" s="18"/>
      <c r="B31" s="1"/>
      <c r="C31" s="1"/>
      <c r="D31" s="10">
        <f>SUM(D28:D30)</f>
        <v>159500</v>
      </c>
      <c r="E31" s="13"/>
      <c r="F31" s="1"/>
      <c r="G31" s="10">
        <f>SUM(G28:G30)</f>
        <v>159500</v>
      </c>
      <c r="H31" s="1"/>
      <c r="I31" s="2"/>
      <c r="J31" s="1"/>
      <c r="K31" s="1"/>
      <c r="L31" s="1"/>
      <c r="M31" s="1"/>
      <c r="N31" s="1"/>
    </row>
    <row r="33" spans="1:3" x14ac:dyDescent="0.25">
      <c r="A33" s="15" t="s">
        <v>15</v>
      </c>
      <c r="B33" s="14">
        <v>43652</v>
      </c>
      <c r="C33" s="1" t="s">
        <v>16</v>
      </c>
    </row>
    <row r="34" spans="1:3" x14ac:dyDescent="0.25">
      <c r="B34" s="14">
        <v>43657</v>
      </c>
      <c r="C34" s="1" t="s">
        <v>20</v>
      </c>
    </row>
    <row r="35" spans="1:3" x14ac:dyDescent="0.25">
      <c r="B35" s="14"/>
      <c r="C35" s="1" t="s">
        <v>18</v>
      </c>
    </row>
    <row r="36" spans="1:3" x14ac:dyDescent="0.25">
      <c r="B36" s="14">
        <v>43660</v>
      </c>
      <c r="C36" s="1" t="s">
        <v>17</v>
      </c>
    </row>
    <row r="37" spans="1:3" x14ac:dyDescent="0.25">
      <c r="B37" s="14">
        <v>43668</v>
      </c>
      <c r="C37" s="1" t="s">
        <v>103</v>
      </c>
    </row>
    <row r="38" spans="1:3" x14ac:dyDescent="0.25">
      <c r="B38" s="14"/>
      <c r="C38" s="1" t="s">
        <v>102</v>
      </c>
    </row>
    <row r="39" spans="1:3" x14ac:dyDescent="0.25">
      <c r="B39" s="14">
        <v>43674</v>
      </c>
      <c r="C39" s="1" t="s">
        <v>22</v>
      </c>
    </row>
    <row r="40" spans="1:3" x14ac:dyDescent="0.25">
      <c r="B40" s="14"/>
      <c r="C40" s="1" t="s">
        <v>21</v>
      </c>
    </row>
    <row r="41" spans="1:3" x14ac:dyDescent="0.25">
      <c r="B41" s="14"/>
    </row>
    <row r="42" spans="1:3" x14ac:dyDescent="0.25">
      <c r="B42" s="14"/>
    </row>
    <row r="43" spans="1:3" x14ac:dyDescent="0.25">
      <c r="A43" s="19" t="s">
        <v>23</v>
      </c>
      <c r="B43" s="20">
        <v>1</v>
      </c>
      <c r="C43" s="1" t="s">
        <v>24</v>
      </c>
    </row>
    <row r="44" spans="1:3" x14ac:dyDescent="0.25">
      <c r="B44" s="20"/>
      <c r="C44" s="1" t="s">
        <v>25</v>
      </c>
    </row>
    <row r="45" spans="1:3" x14ac:dyDescent="0.25">
      <c r="B45" s="20">
        <v>2</v>
      </c>
      <c r="C45" s="1" t="s">
        <v>26</v>
      </c>
    </row>
    <row r="46" spans="1:3" x14ac:dyDescent="0.25">
      <c r="B46" s="20"/>
      <c r="C46" s="1" t="s">
        <v>21</v>
      </c>
    </row>
    <row r="47" spans="1:3" x14ac:dyDescent="0.25">
      <c r="B47" s="20">
        <v>3</v>
      </c>
      <c r="C47" s="1" t="s">
        <v>27</v>
      </c>
    </row>
    <row r="48" spans="1:3" x14ac:dyDescent="0.25">
      <c r="B48" s="20"/>
      <c r="C48" s="1" t="s">
        <v>28</v>
      </c>
    </row>
    <row r="49" spans="1:8" x14ac:dyDescent="0.25">
      <c r="B49" s="20">
        <v>4</v>
      </c>
      <c r="C49" s="1" t="s">
        <v>29</v>
      </c>
    </row>
    <row r="50" spans="1:8" x14ac:dyDescent="0.25">
      <c r="B50" s="20"/>
      <c r="C50" s="1" t="s">
        <v>18</v>
      </c>
    </row>
    <row r="51" spans="1:8" x14ac:dyDescent="0.25">
      <c r="B51" s="21">
        <v>5</v>
      </c>
      <c r="C51" s="1" t="s">
        <v>30</v>
      </c>
    </row>
    <row r="52" spans="1:8" x14ac:dyDescent="0.25">
      <c r="B52" s="21"/>
      <c r="C52" s="1" t="s">
        <v>31</v>
      </c>
    </row>
    <row r="53" spans="1:8" x14ac:dyDescent="0.25">
      <c r="B53" s="21"/>
      <c r="C53" s="1" t="s">
        <v>32</v>
      </c>
    </row>
    <row r="54" spans="1:8" x14ac:dyDescent="0.25">
      <c r="B54" s="21">
        <v>6</v>
      </c>
      <c r="C54" s="1" t="s">
        <v>33</v>
      </c>
    </row>
    <row r="55" spans="1:8" x14ac:dyDescent="0.25">
      <c r="B55" s="21"/>
      <c r="C55" s="1" t="s">
        <v>34</v>
      </c>
    </row>
    <row r="56" spans="1:8" x14ac:dyDescent="0.25">
      <c r="B56" s="21">
        <v>7</v>
      </c>
      <c r="C56" s="1" t="s">
        <v>98</v>
      </c>
    </row>
    <row r="57" spans="1:8" x14ac:dyDescent="0.25">
      <c r="B57" s="21"/>
      <c r="C57" s="1" t="s">
        <v>35</v>
      </c>
    </row>
    <row r="58" spans="1:8" x14ac:dyDescent="0.25">
      <c r="B58" s="21"/>
    </row>
    <row r="59" spans="1:8" x14ac:dyDescent="0.25">
      <c r="B59" s="21"/>
    </row>
    <row r="60" spans="1:8" x14ac:dyDescent="0.25">
      <c r="A60" s="19" t="s">
        <v>36</v>
      </c>
      <c r="B60" s="1" t="s">
        <v>37</v>
      </c>
      <c r="H60" s="22" t="s">
        <v>47</v>
      </c>
    </row>
    <row r="61" spans="1:8" x14ac:dyDescent="0.25">
      <c r="B61" s="1" t="s">
        <v>38</v>
      </c>
      <c r="H61" s="23" t="s">
        <v>47</v>
      </c>
    </row>
    <row r="62" spans="1:8" x14ac:dyDescent="0.25">
      <c r="B62" s="1" t="s">
        <v>39</v>
      </c>
      <c r="H62" s="23" t="s">
        <v>47</v>
      </c>
    </row>
    <row r="63" spans="1:8" x14ac:dyDescent="0.25">
      <c r="B63" s="1" t="s">
        <v>40</v>
      </c>
      <c r="H63" s="23" t="s">
        <v>48</v>
      </c>
    </row>
    <row r="64" spans="1:8" x14ac:dyDescent="0.25">
      <c r="B64" s="1" t="s">
        <v>41</v>
      </c>
      <c r="H64" s="23" t="s">
        <v>47</v>
      </c>
    </row>
    <row r="65" spans="2:8" x14ac:dyDescent="0.25">
      <c r="B65" s="1" t="s">
        <v>42</v>
      </c>
      <c r="H65" s="23" t="s">
        <v>48</v>
      </c>
    </row>
    <row r="66" spans="2:8" x14ac:dyDescent="0.25">
      <c r="B66" s="1" t="s">
        <v>43</v>
      </c>
      <c r="H66" s="23" t="s">
        <v>48</v>
      </c>
    </row>
    <row r="67" spans="2:8" x14ac:dyDescent="0.25">
      <c r="B67" s="1" t="s">
        <v>44</v>
      </c>
      <c r="H67" s="23" t="s">
        <v>47</v>
      </c>
    </row>
    <row r="68" spans="2:8" x14ac:dyDescent="0.25">
      <c r="B68" s="1" t="s">
        <v>45</v>
      </c>
      <c r="H68" s="23" t="s">
        <v>48</v>
      </c>
    </row>
    <row r="69" spans="2:8" x14ac:dyDescent="0.25">
      <c r="B69" s="1" t="s">
        <v>46</v>
      </c>
      <c r="H69" s="23" t="s">
        <v>48</v>
      </c>
    </row>
  </sheetData>
  <mergeCells count="3">
    <mergeCell ref="B4:G4"/>
    <mergeCell ref="B16:G16"/>
    <mergeCell ref="B27:G27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&amp;CLøsning oppgave 2.1 til 2.5</oddHeader>
    <oddFooter>&amp;CSide &amp;P av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978DE-C61D-48DB-9B7C-442D42AB9DB4}">
  <dimension ref="A1:Y56"/>
  <sheetViews>
    <sheetView showGridLines="0" showZeros="0" topLeftCell="A31" workbookViewId="0">
      <selection activeCell="O7" sqref="O7"/>
    </sheetView>
  </sheetViews>
  <sheetFormatPr baseColWidth="10" defaultRowHeight="15.75" x14ac:dyDescent="0.25"/>
  <cols>
    <col min="1" max="1" width="6.140625" style="59" bestFit="1" customWidth="1"/>
    <col min="2" max="2" width="17.85546875" style="59" customWidth="1"/>
    <col min="3" max="3" width="2.7109375" style="59" customWidth="1"/>
    <col min="4" max="4" width="3.85546875" style="59" bestFit="1" customWidth="1"/>
    <col min="5" max="20" width="9.5703125" style="59" customWidth="1"/>
    <col min="21" max="21" width="12.42578125" style="59" customWidth="1"/>
    <col min="22" max="25" width="11.42578125" style="58"/>
    <col min="26" max="252" width="11.42578125" style="59"/>
    <col min="253" max="253" width="6.140625" style="59" bestFit="1" customWidth="1"/>
    <col min="254" max="254" width="17.85546875" style="59" customWidth="1"/>
    <col min="255" max="255" width="2.7109375" style="59" customWidth="1"/>
    <col min="256" max="256" width="3.85546875" style="59" bestFit="1" customWidth="1"/>
    <col min="257" max="276" width="9.5703125" style="59" customWidth="1"/>
    <col min="277" max="277" width="3.28515625" style="59" customWidth="1"/>
    <col min="278" max="508" width="11.42578125" style="59"/>
    <col min="509" max="509" width="6.140625" style="59" bestFit="1" customWidth="1"/>
    <col min="510" max="510" width="17.85546875" style="59" customWidth="1"/>
    <col min="511" max="511" width="2.7109375" style="59" customWidth="1"/>
    <col min="512" max="512" width="3.85546875" style="59" bestFit="1" customWidth="1"/>
    <col min="513" max="532" width="9.5703125" style="59" customWidth="1"/>
    <col min="533" max="533" width="3.28515625" style="59" customWidth="1"/>
    <col min="534" max="764" width="11.42578125" style="59"/>
    <col min="765" max="765" width="6.140625" style="59" bestFit="1" customWidth="1"/>
    <col min="766" max="766" width="17.85546875" style="59" customWidth="1"/>
    <col min="767" max="767" width="2.7109375" style="59" customWidth="1"/>
    <col min="768" max="768" width="3.85546875" style="59" bestFit="1" customWidth="1"/>
    <col min="769" max="788" width="9.5703125" style="59" customWidth="1"/>
    <col min="789" max="789" width="3.28515625" style="59" customWidth="1"/>
    <col min="790" max="1020" width="11.42578125" style="59"/>
    <col min="1021" max="1021" width="6.140625" style="59" bestFit="1" customWidth="1"/>
    <col min="1022" max="1022" width="17.85546875" style="59" customWidth="1"/>
    <col min="1023" max="1023" width="2.7109375" style="59" customWidth="1"/>
    <col min="1024" max="1024" width="3.85546875" style="59" bestFit="1" customWidth="1"/>
    <col min="1025" max="1044" width="9.5703125" style="59" customWidth="1"/>
    <col min="1045" max="1045" width="3.28515625" style="59" customWidth="1"/>
    <col min="1046" max="1276" width="11.42578125" style="59"/>
    <col min="1277" max="1277" width="6.140625" style="59" bestFit="1" customWidth="1"/>
    <col min="1278" max="1278" width="17.85546875" style="59" customWidth="1"/>
    <col min="1279" max="1279" width="2.7109375" style="59" customWidth="1"/>
    <col min="1280" max="1280" width="3.85546875" style="59" bestFit="1" customWidth="1"/>
    <col min="1281" max="1300" width="9.5703125" style="59" customWidth="1"/>
    <col min="1301" max="1301" width="3.28515625" style="59" customWidth="1"/>
    <col min="1302" max="1532" width="11.42578125" style="59"/>
    <col min="1533" max="1533" width="6.140625" style="59" bestFit="1" customWidth="1"/>
    <col min="1534" max="1534" width="17.85546875" style="59" customWidth="1"/>
    <col min="1535" max="1535" width="2.7109375" style="59" customWidth="1"/>
    <col min="1536" max="1536" width="3.85546875" style="59" bestFit="1" customWidth="1"/>
    <col min="1537" max="1556" width="9.5703125" style="59" customWidth="1"/>
    <col min="1557" max="1557" width="3.28515625" style="59" customWidth="1"/>
    <col min="1558" max="1788" width="11.42578125" style="59"/>
    <col min="1789" max="1789" width="6.140625" style="59" bestFit="1" customWidth="1"/>
    <col min="1790" max="1790" width="17.85546875" style="59" customWidth="1"/>
    <col min="1791" max="1791" width="2.7109375" style="59" customWidth="1"/>
    <col min="1792" max="1792" width="3.85546875" style="59" bestFit="1" customWidth="1"/>
    <col min="1793" max="1812" width="9.5703125" style="59" customWidth="1"/>
    <col min="1813" max="1813" width="3.28515625" style="59" customWidth="1"/>
    <col min="1814" max="2044" width="11.42578125" style="59"/>
    <col min="2045" max="2045" width="6.140625" style="59" bestFit="1" customWidth="1"/>
    <col min="2046" max="2046" width="17.85546875" style="59" customWidth="1"/>
    <col min="2047" max="2047" width="2.7109375" style="59" customWidth="1"/>
    <col min="2048" max="2048" width="3.85546875" style="59" bestFit="1" customWidth="1"/>
    <col min="2049" max="2068" width="9.5703125" style="59" customWidth="1"/>
    <col min="2069" max="2069" width="3.28515625" style="59" customWidth="1"/>
    <col min="2070" max="2300" width="11.42578125" style="59"/>
    <col min="2301" max="2301" width="6.140625" style="59" bestFit="1" customWidth="1"/>
    <col min="2302" max="2302" width="17.85546875" style="59" customWidth="1"/>
    <col min="2303" max="2303" width="2.7109375" style="59" customWidth="1"/>
    <col min="2304" max="2304" width="3.85546875" style="59" bestFit="1" customWidth="1"/>
    <col min="2305" max="2324" width="9.5703125" style="59" customWidth="1"/>
    <col min="2325" max="2325" width="3.28515625" style="59" customWidth="1"/>
    <col min="2326" max="2556" width="11.42578125" style="59"/>
    <col min="2557" max="2557" width="6.140625" style="59" bestFit="1" customWidth="1"/>
    <col min="2558" max="2558" width="17.85546875" style="59" customWidth="1"/>
    <col min="2559" max="2559" width="2.7109375" style="59" customWidth="1"/>
    <col min="2560" max="2560" width="3.85546875" style="59" bestFit="1" customWidth="1"/>
    <col min="2561" max="2580" width="9.5703125" style="59" customWidth="1"/>
    <col min="2581" max="2581" width="3.28515625" style="59" customWidth="1"/>
    <col min="2582" max="2812" width="11.42578125" style="59"/>
    <col min="2813" max="2813" width="6.140625" style="59" bestFit="1" customWidth="1"/>
    <col min="2814" max="2814" width="17.85546875" style="59" customWidth="1"/>
    <col min="2815" max="2815" width="2.7109375" style="59" customWidth="1"/>
    <col min="2816" max="2816" width="3.85546875" style="59" bestFit="1" customWidth="1"/>
    <col min="2817" max="2836" width="9.5703125" style="59" customWidth="1"/>
    <col min="2837" max="2837" width="3.28515625" style="59" customWidth="1"/>
    <col min="2838" max="3068" width="11.42578125" style="59"/>
    <col min="3069" max="3069" width="6.140625" style="59" bestFit="1" customWidth="1"/>
    <col min="3070" max="3070" width="17.85546875" style="59" customWidth="1"/>
    <col min="3071" max="3071" width="2.7109375" style="59" customWidth="1"/>
    <col min="3072" max="3072" width="3.85546875" style="59" bestFit="1" customWidth="1"/>
    <col min="3073" max="3092" width="9.5703125" style="59" customWidth="1"/>
    <col min="3093" max="3093" width="3.28515625" style="59" customWidth="1"/>
    <col min="3094" max="3324" width="11.42578125" style="59"/>
    <col min="3325" max="3325" width="6.140625" style="59" bestFit="1" customWidth="1"/>
    <col min="3326" max="3326" width="17.85546875" style="59" customWidth="1"/>
    <col min="3327" max="3327" width="2.7109375" style="59" customWidth="1"/>
    <col min="3328" max="3328" width="3.85546875" style="59" bestFit="1" customWidth="1"/>
    <col min="3329" max="3348" width="9.5703125" style="59" customWidth="1"/>
    <col min="3349" max="3349" width="3.28515625" style="59" customWidth="1"/>
    <col min="3350" max="3580" width="11.42578125" style="59"/>
    <col min="3581" max="3581" width="6.140625" style="59" bestFit="1" customWidth="1"/>
    <col min="3582" max="3582" width="17.85546875" style="59" customWidth="1"/>
    <col min="3583" max="3583" width="2.7109375" style="59" customWidth="1"/>
    <col min="3584" max="3584" width="3.85546875" style="59" bestFit="1" customWidth="1"/>
    <col min="3585" max="3604" width="9.5703125" style="59" customWidth="1"/>
    <col min="3605" max="3605" width="3.28515625" style="59" customWidth="1"/>
    <col min="3606" max="3836" width="11.42578125" style="59"/>
    <col min="3837" max="3837" width="6.140625" style="59" bestFit="1" customWidth="1"/>
    <col min="3838" max="3838" width="17.85546875" style="59" customWidth="1"/>
    <col min="3839" max="3839" width="2.7109375" style="59" customWidth="1"/>
    <col min="3840" max="3840" width="3.85546875" style="59" bestFit="1" customWidth="1"/>
    <col min="3841" max="3860" width="9.5703125" style="59" customWidth="1"/>
    <col min="3861" max="3861" width="3.28515625" style="59" customWidth="1"/>
    <col min="3862" max="4092" width="11.42578125" style="59"/>
    <col min="4093" max="4093" width="6.140625" style="59" bestFit="1" customWidth="1"/>
    <col min="4094" max="4094" width="17.85546875" style="59" customWidth="1"/>
    <col min="4095" max="4095" width="2.7109375" style="59" customWidth="1"/>
    <col min="4096" max="4096" width="3.85546875" style="59" bestFit="1" customWidth="1"/>
    <col min="4097" max="4116" width="9.5703125" style="59" customWidth="1"/>
    <col min="4117" max="4117" width="3.28515625" style="59" customWidth="1"/>
    <col min="4118" max="4348" width="11.42578125" style="59"/>
    <col min="4349" max="4349" width="6.140625" style="59" bestFit="1" customWidth="1"/>
    <col min="4350" max="4350" width="17.85546875" style="59" customWidth="1"/>
    <col min="4351" max="4351" width="2.7109375" style="59" customWidth="1"/>
    <col min="4352" max="4352" width="3.85546875" style="59" bestFit="1" customWidth="1"/>
    <col min="4353" max="4372" width="9.5703125" style="59" customWidth="1"/>
    <col min="4373" max="4373" width="3.28515625" style="59" customWidth="1"/>
    <col min="4374" max="4604" width="11.42578125" style="59"/>
    <col min="4605" max="4605" width="6.140625" style="59" bestFit="1" customWidth="1"/>
    <col min="4606" max="4606" width="17.85546875" style="59" customWidth="1"/>
    <col min="4607" max="4607" width="2.7109375" style="59" customWidth="1"/>
    <col min="4608" max="4608" width="3.85546875" style="59" bestFit="1" customWidth="1"/>
    <col min="4609" max="4628" width="9.5703125" style="59" customWidth="1"/>
    <col min="4629" max="4629" width="3.28515625" style="59" customWidth="1"/>
    <col min="4630" max="4860" width="11.42578125" style="59"/>
    <col min="4861" max="4861" width="6.140625" style="59" bestFit="1" customWidth="1"/>
    <col min="4862" max="4862" width="17.85546875" style="59" customWidth="1"/>
    <col min="4863" max="4863" width="2.7109375" style="59" customWidth="1"/>
    <col min="4864" max="4864" width="3.85546875" style="59" bestFit="1" customWidth="1"/>
    <col min="4865" max="4884" width="9.5703125" style="59" customWidth="1"/>
    <col min="4885" max="4885" width="3.28515625" style="59" customWidth="1"/>
    <col min="4886" max="5116" width="11.42578125" style="59"/>
    <col min="5117" max="5117" width="6.140625" style="59" bestFit="1" customWidth="1"/>
    <col min="5118" max="5118" width="17.85546875" style="59" customWidth="1"/>
    <col min="5119" max="5119" width="2.7109375" style="59" customWidth="1"/>
    <col min="5120" max="5120" width="3.85546875" style="59" bestFit="1" customWidth="1"/>
    <col min="5121" max="5140" width="9.5703125" style="59" customWidth="1"/>
    <col min="5141" max="5141" width="3.28515625" style="59" customWidth="1"/>
    <col min="5142" max="5372" width="11.42578125" style="59"/>
    <col min="5373" max="5373" width="6.140625" style="59" bestFit="1" customWidth="1"/>
    <col min="5374" max="5374" width="17.85546875" style="59" customWidth="1"/>
    <col min="5375" max="5375" width="2.7109375" style="59" customWidth="1"/>
    <col min="5376" max="5376" width="3.85546875" style="59" bestFit="1" customWidth="1"/>
    <col min="5377" max="5396" width="9.5703125" style="59" customWidth="1"/>
    <col min="5397" max="5397" width="3.28515625" style="59" customWidth="1"/>
    <col min="5398" max="5628" width="11.42578125" style="59"/>
    <col min="5629" max="5629" width="6.140625" style="59" bestFit="1" customWidth="1"/>
    <col min="5630" max="5630" width="17.85546875" style="59" customWidth="1"/>
    <col min="5631" max="5631" width="2.7109375" style="59" customWidth="1"/>
    <col min="5632" max="5632" width="3.85546875" style="59" bestFit="1" customWidth="1"/>
    <col min="5633" max="5652" width="9.5703125" style="59" customWidth="1"/>
    <col min="5653" max="5653" width="3.28515625" style="59" customWidth="1"/>
    <col min="5654" max="5884" width="11.42578125" style="59"/>
    <col min="5885" max="5885" width="6.140625" style="59" bestFit="1" customWidth="1"/>
    <col min="5886" max="5886" width="17.85546875" style="59" customWidth="1"/>
    <col min="5887" max="5887" width="2.7109375" style="59" customWidth="1"/>
    <col min="5888" max="5888" width="3.85546875" style="59" bestFit="1" customWidth="1"/>
    <col min="5889" max="5908" width="9.5703125" style="59" customWidth="1"/>
    <col min="5909" max="5909" width="3.28515625" style="59" customWidth="1"/>
    <col min="5910" max="6140" width="11.42578125" style="59"/>
    <col min="6141" max="6141" width="6.140625" style="59" bestFit="1" customWidth="1"/>
    <col min="6142" max="6142" width="17.85546875" style="59" customWidth="1"/>
    <col min="6143" max="6143" width="2.7109375" style="59" customWidth="1"/>
    <col min="6144" max="6144" width="3.85546875" style="59" bestFit="1" customWidth="1"/>
    <col min="6145" max="6164" width="9.5703125" style="59" customWidth="1"/>
    <col min="6165" max="6165" width="3.28515625" style="59" customWidth="1"/>
    <col min="6166" max="6396" width="11.42578125" style="59"/>
    <col min="6397" max="6397" width="6.140625" style="59" bestFit="1" customWidth="1"/>
    <col min="6398" max="6398" width="17.85546875" style="59" customWidth="1"/>
    <col min="6399" max="6399" width="2.7109375" style="59" customWidth="1"/>
    <col min="6400" max="6400" width="3.85546875" style="59" bestFit="1" customWidth="1"/>
    <col min="6401" max="6420" width="9.5703125" style="59" customWidth="1"/>
    <col min="6421" max="6421" width="3.28515625" style="59" customWidth="1"/>
    <col min="6422" max="6652" width="11.42578125" style="59"/>
    <col min="6653" max="6653" width="6.140625" style="59" bestFit="1" customWidth="1"/>
    <col min="6654" max="6654" width="17.85546875" style="59" customWidth="1"/>
    <col min="6655" max="6655" width="2.7109375" style="59" customWidth="1"/>
    <col min="6656" max="6656" width="3.85546875" style="59" bestFit="1" customWidth="1"/>
    <col min="6657" max="6676" width="9.5703125" style="59" customWidth="1"/>
    <col min="6677" max="6677" width="3.28515625" style="59" customWidth="1"/>
    <col min="6678" max="6908" width="11.42578125" style="59"/>
    <col min="6909" max="6909" width="6.140625" style="59" bestFit="1" customWidth="1"/>
    <col min="6910" max="6910" width="17.85546875" style="59" customWidth="1"/>
    <col min="6911" max="6911" width="2.7109375" style="59" customWidth="1"/>
    <col min="6912" max="6912" width="3.85546875" style="59" bestFit="1" customWidth="1"/>
    <col min="6913" max="6932" width="9.5703125" style="59" customWidth="1"/>
    <col min="6933" max="6933" width="3.28515625" style="59" customWidth="1"/>
    <col min="6934" max="7164" width="11.42578125" style="59"/>
    <col min="7165" max="7165" width="6.140625" style="59" bestFit="1" customWidth="1"/>
    <col min="7166" max="7166" width="17.85546875" style="59" customWidth="1"/>
    <col min="7167" max="7167" width="2.7109375" style="59" customWidth="1"/>
    <col min="7168" max="7168" width="3.85546875" style="59" bestFit="1" customWidth="1"/>
    <col min="7169" max="7188" width="9.5703125" style="59" customWidth="1"/>
    <col min="7189" max="7189" width="3.28515625" style="59" customWidth="1"/>
    <col min="7190" max="7420" width="11.42578125" style="59"/>
    <col min="7421" max="7421" width="6.140625" style="59" bestFit="1" customWidth="1"/>
    <col min="7422" max="7422" width="17.85546875" style="59" customWidth="1"/>
    <col min="7423" max="7423" width="2.7109375" style="59" customWidth="1"/>
    <col min="7424" max="7424" width="3.85546875" style="59" bestFit="1" customWidth="1"/>
    <col min="7425" max="7444" width="9.5703125" style="59" customWidth="1"/>
    <col min="7445" max="7445" width="3.28515625" style="59" customWidth="1"/>
    <col min="7446" max="7676" width="11.42578125" style="59"/>
    <col min="7677" max="7677" width="6.140625" style="59" bestFit="1" customWidth="1"/>
    <col min="7678" max="7678" width="17.85546875" style="59" customWidth="1"/>
    <col min="7679" max="7679" width="2.7109375" style="59" customWidth="1"/>
    <col min="7680" max="7680" width="3.85546875" style="59" bestFit="1" customWidth="1"/>
    <col min="7681" max="7700" width="9.5703125" style="59" customWidth="1"/>
    <col min="7701" max="7701" width="3.28515625" style="59" customWidth="1"/>
    <col min="7702" max="7932" width="11.42578125" style="59"/>
    <col min="7933" max="7933" width="6.140625" style="59" bestFit="1" customWidth="1"/>
    <col min="7934" max="7934" width="17.85546875" style="59" customWidth="1"/>
    <col min="7935" max="7935" width="2.7109375" style="59" customWidth="1"/>
    <col min="7936" max="7936" width="3.85546875" style="59" bestFit="1" customWidth="1"/>
    <col min="7937" max="7956" width="9.5703125" style="59" customWidth="1"/>
    <col min="7957" max="7957" width="3.28515625" style="59" customWidth="1"/>
    <col min="7958" max="8188" width="11.42578125" style="59"/>
    <col min="8189" max="8189" width="6.140625" style="59" bestFit="1" customWidth="1"/>
    <col min="8190" max="8190" width="17.85546875" style="59" customWidth="1"/>
    <col min="8191" max="8191" width="2.7109375" style="59" customWidth="1"/>
    <col min="8192" max="8192" width="3.85546875" style="59" bestFit="1" customWidth="1"/>
    <col min="8193" max="8212" width="9.5703125" style="59" customWidth="1"/>
    <col min="8213" max="8213" width="3.28515625" style="59" customWidth="1"/>
    <col min="8214" max="8444" width="11.42578125" style="59"/>
    <col min="8445" max="8445" width="6.140625" style="59" bestFit="1" customWidth="1"/>
    <col min="8446" max="8446" width="17.85546875" style="59" customWidth="1"/>
    <col min="8447" max="8447" width="2.7109375" style="59" customWidth="1"/>
    <col min="8448" max="8448" width="3.85546875" style="59" bestFit="1" customWidth="1"/>
    <col min="8449" max="8468" width="9.5703125" style="59" customWidth="1"/>
    <col min="8469" max="8469" width="3.28515625" style="59" customWidth="1"/>
    <col min="8470" max="8700" width="11.42578125" style="59"/>
    <col min="8701" max="8701" width="6.140625" style="59" bestFit="1" customWidth="1"/>
    <col min="8702" max="8702" width="17.85546875" style="59" customWidth="1"/>
    <col min="8703" max="8703" width="2.7109375" style="59" customWidth="1"/>
    <col min="8704" max="8704" width="3.85546875" style="59" bestFit="1" customWidth="1"/>
    <col min="8705" max="8724" width="9.5703125" style="59" customWidth="1"/>
    <col min="8725" max="8725" width="3.28515625" style="59" customWidth="1"/>
    <col min="8726" max="8956" width="11.42578125" style="59"/>
    <col min="8957" max="8957" width="6.140625" style="59" bestFit="1" customWidth="1"/>
    <col min="8958" max="8958" width="17.85546875" style="59" customWidth="1"/>
    <col min="8959" max="8959" width="2.7109375" style="59" customWidth="1"/>
    <col min="8960" max="8960" width="3.85546875" style="59" bestFit="1" customWidth="1"/>
    <col min="8961" max="8980" width="9.5703125" style="59" customWidth="1"/>
    <col min="8981" max="8981" width="3.28515625" style="59" customWidth="1"/>
    <col min="8982" max="9212" width="11.42578125" style="59"/>
    <col min="9213" max="9213" width="6.140625" style="59" bestFit="1" customWidth="1"/>
    <col min="9214" max="9214" width="17.85546875" style="59" customWidth="1"/>
    <col min="9215" max="9215" width="2.7109375" style="59" customWidth="1"/>
    <col min="9216" max="9216" width="3.85546875" style="59" bestFit="1" customWidth="1"/>
    <col min="9217" max="9236" width="9.5703125" style="59" customWidth="1"/>
    <col min="9237" max="9237" width="3.28515625" style="59" customWidth="1"/>
    <col min="9238" max="9468" width="11.42578125" style="59"/>
    <col min="9469" max="9469" width="6.140625" style="59" bestFit="1" customWidth="1"/>
    <col min="9470" max="9470" width="17.85546875" style="59" customWidth="1"/>
    <col min="9471" max="9471" width="2.7109375" style="59" customWidth="1"/>
    <col min="9472" max="9472" width="3.85546875" style="59" bestFit="1" customWidth="1"/>
    <col min="9473" max="9492" width="9.5703125" style="59" customWidth="1"/>
    <col min="9493" max="9493" width="3.28515625" style="59" customWidth="1"/>
    <col min="9494" max="9724" width="11.42578125" style="59"/>
    <col min="9725" max="9725" width="6.140625" style="59" bestFit="1" customWidth="1"/>
    <col min="9726" max="9726" width="17.85546875" style="59" customWidth="1"/>
    <col min="9727" max="9727" width="2.7109375" style="59" customWidth="1"/>
    <col min="9728" max="9728" width="3.85546875" style="59" bestFit="1" customWidth="1"/>
    <col min="9729" max="9748" width="9.5703125" style="59" customWidth="1"/>
    <col min="9749" max="9749" width="3.28515625" style="59" customWidth="1"/>
    <col min="9750" max="9980" width="11.42578125" style="59"/>
    <col min="9981" max="9981" width="6.140625" style="59" bestFit="1" customWidth="1"/>
    <col min="9982" max="9982" width="17.85546875" style="59" customWidth="1"/>
    <col min="9983" max="9983" width="2.7109375" style="59" customWidth="1"/>
    <col min="9984" max="9984" width="3.85546875" style="59" bestFit="1" customWidth="1"/>
    <col min="9985" max="10004" width="9.5703125" style="59" customWidth="1"/>
    <col min="10005" max="10005" width="3.28515625" style="59" customWidth="1"/>
    <col min="10006" max="10236" width="11.42578125" style="59"/>
    <col min="10237" max="10237" width="6.140625" style="59" bestFit="1" customWidth="1"/>
    <col min="10238" max="10238" width="17.85546875" style="59" customWidth="1"/>
    <col min="10239" max="10239" width="2.7109375" style="59" customWidth="1"/>
    <col min="10240" max="10240" width="3.85546875" style="59" bestFit="1" customWidth="1"/>
    <col min="10241" max="10260" width="9.5703125" style="59" customWidth="1"/>
    <col min="10261" max="10261" width="3.28515625" style="59" customWidth="1"/>
    <col min="10262" max="10492" width="11.42578125" style="59"/>
    <col min="10493" max="10493" width="6.140625" style="59" bestFit="1" customWidth="1"/>
    <col min="10494" max="10494" width="17.85546875" style="59" customWidth="1"/>
    <col min="10495" max="10495" width="2.7109375" style="59" customWidth="1"/>
    <col min="10496" max="10496" width="3.85546875" style="59" bestFit="1" customWidth="1"/>
    <col min="10497" max="10516" width="9.5703125" style="59" customWidth="1"/>
    <col min="10517" max="10517" width="3.28515625" style="59" customWidth="1"/>
    <col min="10518" max="10748" width="11.42578125" style="59"/>
    <col min="10749" max="10749" width="6.140625" style="59" bestFit="1" customWidth="1"/>
    <col min="10750" max="10750" width="17.85546875" style="59" customWidth="1"/>
    <col min="10751" max="10751" width="2.7109375" style="59" customWidth="1"/>
    <col min="10752" max="10752" width="3.85546875" style="59" bestFit="1" customWidth="1"/>
    <col min="10753" max="10772" width="9.5703125" style="59" customWidth="1"/>
    <col min="10773" max="10773" width="3.28515625" style="59" customWidth="1"/>
    <col min="10774" max="11004" width="11.42578125" style="59"/>
    <col min="11005" max="11005" width="6.140625" style="59" bestFit="1" customWidth="1"/>
    <col min="11006" max="11006" width="17.85546875" style="59" customWidth="1"/>
    <col min="11007" max="11007" width="2.7109375" style="59" customWidth="1"/>
    <col min="11008" max="11008" width="3.85546875" style="59" bestFit="1" customWidth="1"/>
    <col min="11009" max="11028" width="9.5703125" style="59" customWidth="1"/>
    <col min="11029" max="11029" width="3.28515625" style="59" customWidth="1"/>
    <col min="11030" max="11260" width="11.42578125" style="59"/>
    <col min="11261" max="11261" width="6.140625" style="59" bestFit="1" customWidth="1"/>
    <col min="11262" max="11262" width="17.85546875" style="59" customWidth="1"/>
    <col min="11263" max="11263" width="2.7109375" style="59" customWidth="1"/>
    <col min="11264" max="11264" width="3.85546875" style="59" bestFit="1" customWidth="1"/>
    <col min="11265" max="11284" width="9.5703125" style="59" customWidth="1"/>
    <col min="11285" max="11285" width="3.28515625" style="59" customWidth="1"/>
    <col min="11286" max="11516" width="11.42578125" style="59"/>
    <col min="11517" max="11517" width="6.140625" style="59" bestFit="1" customWidth="1"/>
    <col min="11518" max="11518" width="17.85546875" style="59" customWidth="1"/>
    <col min="11519" max="11519" width="2.7109375" style="59" customWidth="1"/>
    <col min="11520" max="11520" width="3.85546875" style="59" bestFit="1" customWidth="1"/>
    <col min="11521" max="11540" width="9.5703125" style="59" customWidth="1"/>
    <col min="11541" max="11541" width="3.28515625" style="59" customWidth="1"/>
    <col min="11542" max="11772" width="11.42578125" style="59"/>
    <col min="11773" max="11773" width="6.140625" style="59" bestFit="1" customWidth="1"/>
    <col min="11774" max="11774" width="17.85546875" style="59" customWidth="1"/>
    <col min="11775" max="11775" width="2.7109375" style="59" customWidth="1"/>
    <col min="11776" max="11776" width="3.85546875" style="59" bestFit="1" customWidth="1"/>
    <col min="11777" max="11796" width="9.5703125" style="59" customWidth="1"/>
    <col min="11797" max="11797" width="3.28515625" style="59" customWidth="1"/>
    <col min="11798" max="12028" width="11.42578125" style="59"/>
    <col min="12029" max="12029" width="6.140625" style="59" bestFit="1" customWidth="1"/>
    <col min="12030" max="12030" width="17.85546875" style="59" customWidth="1"/>
    <col min="12031" max="12031" width="2.7109375" style="59" customWidth="1"/>
    <col min="12032" max="12032" width="3.85546875" style="59" bestFit="1" customWidth="1"/>
    <col min="12033" max="12052" width="9.5703125" style="59" customWidth="1"/>
    <col min="12053" max="12053" width="3.28515625" style="59" customWidth="1"/>
    <col min="12054" max="12284" width="11.42578125" style="59"/>
    <col min="12285" max="12285" width="6.140625" style="59" bestFit="1" customWidth="1"/>
    <col min="12286" max="12286" width="17.85546875" style="59" customWidth="1"/>
    <col min="12287" max="12287" width="2.7109375" style="59" customWidth="1"/>
    <col min="12288" max="12288" width="3.85546875" style="59" bestFit="1" customWidth="1"/>
    <col min="12289" max="12308" width="9.5703125" style="59" customWidth="1"/>
    <col min="12309" max="12309" width="3.28515625" style="59" customWidth="1"/>
    <col min="12310" max="12540" width="11.42578125" style="59"/>
    <col min="12541" max="12541" width="6.140625" style="59" bestFit="1" customWidth="1"/>
    <col min="12542" max="12542" width="17.85546875" style="59" customWidth="1"/>
    <col min="12543" max="12543" width="2.7109375" style="59" customWidth="1"/>
    <col min="12544" max="12544" width="3.85546875" style="59" bestFit="1" customWidth="1"/>
    <col min="12545" max="12564" width="9.5703125" style="59" customWidth="1"/>
    <col min="12565" max="12565" width="3.28515625" style="59" customWidth="1"/>
    <col min="12566" max="12796" width="11.42578125" style="59"/>
    <col min="12797" max="12797" width="6.140625" style="59" bestFit="1" customWidth="1"/>
    <col min="12798" max="12798" width="17.85546875" style="59" customWidth="1"/>
    <col min="12799" max="12799" width="2.7109375" style="59" customWidth="1"/>
    <col min="12800" max="12800" width="3.85546875" style="59" bestFit="1" customWidth="1"/>
    <col min="12801" max="12820" width="9.5703125" style="59" customWidth="1"/>
    <col min="12821" max="12821" width="3.28515625" style="59" customWidth="1"/>
    <col min="12822" max="13052" width="11.42578125" style="59"/>
    <col min="13053" max="13053" width="6.140625" style="59" bestFit="1" customWidth="1"/>
    <col min="13054" max="13054" width="17.85546875" style="59" customWidth="1"/>
    <col min="13055" max="13055" width="2.7109375" style="59" customWidth="1"/>
    <col min="13056" max="13056" width="3.85546875" style="59" bestFit="1" customWidth="1"/>
    <col min="13057" max="13076" width="9.5703125" style="59" customWidth="1"/>
    <col min="13077" max="13077" width="3.28515625" style="59" customWidth="1"/>
    <col min="13078" max="13308" width="11.42578125" style="59"/>
    <col min="13309" max="13309" width="6.140625" style="59" bestFit="1" customWidth="1"/>
    <col min="13310" max="13310" width="17.85546875" style="59" customWidth="1"/>
    <col min="13311" max="13311" width="2.7109375" style="59" customWidth="1"/>
    <col min="13312" max="13312" width="3.85546875" style="59" bestFit="1" customWidth="1"/>
    <col min="13313" max="13332" width="9.5703125" style="59" customWidth="1"/>
    <col min="13333" max="13333" width="3.28515625" style="59" customWidth="1"/>
    <col min="13334" max="13564" width="11.42578125" style="59"/>
    <col min="13565" max="13565" width="6.140625" style="59" bestFit="1" customWidth="1"/>
    <col min="13566" max="13566" width="17.85546875" style="59" customWidth="1"/>
    <col min="13567" max="13567" width="2.7109375" style="59" customWidth="1"/>
    <col min="13568" max="13568" width="3.85546875" style="59" bestFit="1" customWidth="1"/>
    <col min="13569" max="13588" width="9.5703125" style="59" customWidth="1"/>
    <col min="13589" max="13589" width="3.28515625" style="59" customWidth="1"/>
    <col min="13590" max="13820" width="11.42578125" style="59"/>
    <col min="13821" max="13821" width="6.140625" style="59" bestFit="1" customWidth="1"/>
    <col min="13822" max="13822" width="17.85546875" style="59" customWidth="1"/>
    <col min="13823" max="13823" width="2.7109375" style="59" customWidth="1"/>
    <col min="13824" max="13824" width="3.85546875" style="59" bestFit="1" customWidth="1"/>
    <col min="13825" max="13844" width="9.5703125" style="59" customWidth="1"/>
    <col min="13845" max="13845" width="3.28515625" style="59" customWidth="1"/>
    <col min="13846" max="14076" width="11.42578125" style="59"/>
    <col min="14077" max="14077" width="6.140625" style="59" bestFit="1" customWidth="1"/>
    <col min="14078" max="14078" width="17.85546875" style="59" customWidth="1"/>
    <col min="14079" max="14079" width="2.7109375" style="59" customWidth="1"/>
    <col min="14080" max="14080" width="3.85546875" style="59" bestFit="1" customWidth="1"/>
    <col min="14081" max="14100" width="9.5703125" style="59" customWidth="1"/>
    <col min="14101" max="14101" width="3.28515625" style="59" customWidth="1"/>
    <col min="14102" max="14332" width="11.42578125" style="59"/>
    <col min="14333" max="14333" width="6.140625" style="59" bestFit="1" customWidth="1"/>
    <col min="14334" max="14334" width="17.85546875" style="59" customWidth="1"/>
    <col min="14335" max="14335" width="2.7109375" style="59" customWidth="1"/>
    <col min="14336" max="14336" width="3.85546875" style="59" bestFit="1" customWidth="1"/>
    <col min="14337" max="14356" width="9.5703125" style="59" customWidth="1"/>
    <col min="14357" max="14357" width="3.28515625" style="59" customWidth="1"/>
    <col min="14358" max="14588" width="11.42578125" style="59"/>
    <col min="14589" max="14589" width="6.140625" style="59" bestFit="1" customWidth="1"/>
    <col min="14590" max="14590" width="17.85546875" style="59" customWidth="1"/>
    <col min="14591" max="14591" width="2.7109375" style="59" customWidth="1"/>
    <col min="14592" max="14592" width="3.85546875" style="59" bestFit="1" customWidth="1"/>
    <col min="14593" max="14612" width="9.5703125" style="59" customWidth="1"/>
    <col min="14613" max="14613" width="3.28515625" style="59" customWidth="1"/>
    <col min="14614" max="14844" width="11.42578125" style="59"/>
    <col min="14845" max="14845" width="6.140625" style="59" bestFit="1" customWidth="1"/>
    <col min="14846" max="14846" width="17.85546875" style="59" customWidth="1"/>
    <col min="14847" max="14847" width="2.7109375" style="59" customWidth="1"/>
    <col min="14848" max="14848" width="3.85546875" style="59" bestFit="1" customWidth="1"/>
    <col min="14849" max="14868" width="9.5703125" style="59" customWidth="1"/>
    <col min="14869" max="14869" width="3.28515625" style="59" customWidth="1"/>
    <col min="14870" max="15100" width="11.42578125" style="59"/>
    <col min="15101" max="15101" width="6.140625" style="59" bestFit="1" customWidth="1"/>
    <col min="15102" max="15102" width="17.85546875" style="59" customWidth="1"/>
    <col min="15103" max="15103" width="2.7109375" style="59" customWidth="1"/>
    <col min="15104" max="15104" width="3.85546875" style="59" bestFit="1" customWidth="1"/>
    <col min="15105" max="15124" width="9.5703125" style="59" customWidth="1"/>
    <col min="15125" max="15125" width="3.28515625" style="59" customWidth="1"/>
    <col min="15126" max="15356" width="11.42578125" style="59"/>
    <col min="15357" max="15357" width="6.140625" style="59" bestFit="1" customWidth="1"/>
    <col min="15358" max="15358" width="17.85546875" style="59" customWidth="1"/>
    <col min="15359" max="15359" width="2.7109375" style="59" customWidth="1"/>
    <col min="15360" max="15360" width="3.85546875" style="59" bestFit="1" customWidth="1"/>
    <col min="15361" max="15380" width="9.5703125" style="59" customWidth="1"/>
    <col min="15381" max="15381" width="3.28515625" style="59" customWidth="1"/>
    <col min="15382" max="15612" width="11.42578125" style="59"/>
    <col min="15613" max="15613" width="6.140625" style="59" bestFit="1" customWidth="1"/>
    <col min="15614" max="15614" width="17.85546875" style="59" customWidth="1"/>
    <col min="15615" max="15615" width="2.7109375" style="59" customWidth="1"/>
    <col min="15616" max="15616" width="3.85546875" style="59" bestFit="1" customWidth="1"/>
    <col min="15617" max="15636" width="9.5703125" style="59" customWidth="1"/>
    <col min="15637" max="15637" width="3.28515625" style="59" customWidth="1"/>
    <col min="15638" max="15868" width="11.42578125" style="59"/>
    <col min="15869" max="15869" width="6.140625" style="59" bestFit="1" customWidth="1"/>
    <col min="15870" max="15870" width="17.85546875" style="59" customWidth="1"/>
    <col min="15871" max="15871" width="2.7109375" style="59" customWidth="1"/>
    <col min="15872" max="15872" width="3.85546875" style="59" bestFit="1" customWidth="1"/>
    <col min="15873" max="15892" width="9.5703125" style="59" customWidth="1"/>
    <col min="15893" max="15893" width="3.28515625" style="59" customWidth="1"/>
    <col min="15894" max="16124" width="11.42578125" style="59"/>
    <col min="16125" max="16125" width="6.140625" style="59" bestFit="1" customWidth="1"/>
    <col min="16126" max="16126" width="17.85546875" style="59" customWidth="1"/>
    <col min="16127" max="16127" width="2.7109375" style="59" customWidth="1"/>
    <col min="16128" max="16128" width="3.85546875" style="59" bestFit="1" customWidth="1"/>
    <col min="16129" max="16148" width="9.5703125" style="59" customWidth="1"/>
    <col min="16149" max="16149" width="3.28515625" style="59" customWidth="1"/>
    <col min="16150" max="16384" width="11.42578125" style="59"/>
  </cols>
  <sheetData>
    <row r="1" spans="1:25" s="57" customFormat="1" x14ac:dyDescent="0.25">
      <c r="A1" s="57" t="s">
        <v>173</v>
      </c>
    </row>
    <row r="2" spans="1:25" s="57" customFormat="1" x14ac:dyDescent="0.25"/>
    <row r="3" spans="1:25" x14ac:dyDescent="0.25">
      <c r="A3" s="58" t="s">
        <v>117</v>
      </c>
    </row>
    <row r="4" spans="1:25" x14ac:dyDescent="0.25">
      <c r="A4" s="60" t="s">
        <v>49</v>
      </c>
      <c r="B4" s="61" t="s">
        <v>50</v>
      </c>
      <c r="C4" s="62"/>
      <c r="D4" s="63" t="s">
        <v>51</v>
      </c>
      <c r="E4" s="130">
        <v>1220</v>
      </c>
      <c r="F4" s="130">
        <v>1920</v>
      </c>
      <c r="G4" s="130">
        <v>2050</v>
      </c>
      <c r="H4" s="130">
        <v>2220</v>
      </c>
      <c r="I4" s="130">
        <v>3000</v>
      </c>
      <c r="J4" s="130">
        <v>7000</v>
      </c>
      <c r="K4" s="130">
        <v>7780</v>
      </c>
      <c r="L4" s="130">
        <v>8100</v>
      </c>
      <c r="M4" s="130" t="s">
        <v>130</v>
      </c>
      <c r="N4" s="153"/>
      <c r="O4" s="138"/>
      <c r="P4" s="138"/>
      <c r="U4" s="58"/>
      <c r="V4" s="59"/>
      <c r="W4" s="119"/>
      <c r="X4" s="59"/>
      <c r="Y4" s="59"/>
    </row>
    <row r="5" spans="1:25" x14ac:dyDescent="0.25">
      <c r="A5" s="64"/>
      <c r="B5" s="65"/>
      <c r="C5" s="66"/>
      <c r="D5" s="67" t="s">
        <v>52</v>
      </c>
      <c r="E5" s="139" t="s">
        <v>0</v>
      </c>
      <c r="F5" s="139" t="s">
        <v>120</v>
      </c>
      <c r="G5" s="139" t="s">
        <v>122</v>
      </c>
      <c r="H5" s="139" t="s">
        <v>3</v>
      </c>
      <c r="I5" s="139" t="s">
        <v>124</v>
      </c>
      <c r="J5" s="139" t="s">
        <v>126</v>
      </c>
      <c r="K5" s="151" t="s">
        <v>128</v>
      </c>
      <c r="L5" s="139" t="s">
        <v>129</v>
      </c>
      <c r="M5" s="139"/>
      <c r="N5" s="153"/>
      <c r="O5" s="138"/>
      <c r="P5" s="138"/>
      <c r="U5" s="58"/>
      <c r="V5" s="59"/>
      <c r="W5" s="119"/>
      <c r="X5" s="59"/>
      <c r="Y5" s="59"/>
    </row>
    <row r="6" spans="1:25" x14ac:dyDescent="0.25">
      <c r="A6" s="68"/>
      <c r="B6" s="68"/>
      <c r="C6" s="69"/>
      <c r="D6" s="70"/>
      <c r="E6" s="118"/>
      <c r="F6" s="118" t="s">
        <v>121</v>
      </c>
      <c r="G6" s="118" t="s">
        <v>123</v>
      </c>
      <c r="H6" s="118"/>
      <c r="I6" s="118" t="s">
        <v>125</v>
      </c>
      <c r="J6" s="118" t="s">
        <v>127</v>
      </c>
      <c r="K6" s="152" t="s">
        <v>127</v>
      </c>
      <c r="L6" s="118" t="s">
        <v>127</v>
      </c>
      <c r="M6" s="118"/>
      <c r="N6" s="153"/>
      <c r="O6" s="138"/>
      <c r="P6" s="138"/>
      <c r="U6" s="58"/>
      <c r="V6" s="59"/>
      <c r="W6" s="119"/>
      <c r="X6" s="59"/>
      <c r="Y6" s="59"/>
    </row>
    <row r="7" spans="1:25" x14ac:dyDescent="0.25">
      <c r="A7" s="71">
        <v>38169</v>
      </c>
      <c r="B7" s="72" t="s">
        <v>56</v>
      </c>
      <c r="C7" s="73"/>
      <c r="D7" s="74"/>
      <c r="E7" s="75"/>
      <c r="F7" s="75"/>
      <c r="G7" s="75"/>
      <c r="H7" s="75"/>
      <c r="I7" s="75"/>
      <c r="J7" s="75"/>
      <c r="K7" s="75"/>
      <c r="L7" s="75"/>
      <c r="M7" s="75">
        <f>SUM(E7:L7)</f>
        <v>0</v>
      </c>
      <c r="N7" s="154"/>
      <c r="O7" s="58"/>
      <c r="P7" s="58"/>
      <c r="U7" s="58"/>
      <c r="V7" s="59"/>
      <c r="W7" s="119"/>
      <c r="X7" s="59"/>
      <c r="Y7" s="59"/>
    </row>
    <row r="8" spans="1:25" x14ac:dyDescent="0.25">
      <c r="A8" s="76">
        <v>39995</v>
      </c>
      <c r="B8" s="77" t="s">
        <v>72</v>
      </c>
      <c r="C8" s="78"/>
      <c r="D8" s="79">
        <v>236</v>
      </c>
      <c r="E8" s="80"/>
      <c r="F8" s="80"/>
      <c r="G8" s="80"/>
      <c r="H8" s="80"/>
      <c r="I8" s="80"/>
      <c r="J8" s="80"/>
      <c r="K8" s="80"/>
      <c r="L8" s="80"/>
      <c r="M8" s="80">
        <f t="shared" ref="M8:M17" si="0">SUM(E8:L8)</f>
        <v>0</v>
      </c>
      <c r="N8" s="154"/>
      <c r="O8" s="58"/>
      <c r="P8" s="58"/>
      <c r="U8" s="58"/>
      <c r="V8" s="59"/>
      <c r="W8" s="119"/>
      <c r="X8" s="59"/>
      <c r="Y8" s="59"/>
    </row>
    <row r="9" spans="1:25" x14ac:dyDescent="0.25">
      <c r="A9" s="76">
        <v>39998</v>
      </c>
      <c r="B9" s="77" t="s">
        <v>73</v>
      </c>
      <c r="C9" s="78"/>
      <c r="D9" s="79">
        <v>237</v>
      </c>
      <c r="E9" s="80"/>
      <c r="F9" s="80"/>
      <c r="G9" s="80"/>
      <c r="H9" s="80"/>
      <c r="I9" s="80"/>
      <c r="J9" s="80"/>
      <c r="K9" s="80"/>
      <c r="L9" s="80"/>
      <c r="M9" s="80">
        <f t="shared" si="0"/>
        <v>0</v>
      </c>
      <c r="N9" s="154"/>
      <c r="O9" s="58"/>
      <c r="P9" s="58"/>
      <c r="U9" s="58"/>
      <c r="V9" s="59"/>
      <c r="W9" s="119"/>
      <c r="X9" s="59"/>
      <c r="Y9" s="59"/>
    </row>
    <row r="10" spans="1:25" x14ac:dyDescent="0.25">
      <c r="A10" s="76">
        <v>40000</v>
      </c>
      <c r="B10" s="82" t="s">
        <v>69</v>
      </c>
      <c r="C10" s="83"/>
      <c r="D10" s="79">
        <v>238</v>
      </c>
      <c r="E10" s="80"/>
      <c r="F10" s="80"/>
      <c r="G10" s="80"/>
      <c r="H10" s="80"/>
      <c r="I10" s="80"/>
      <c r="J10" s="80"/>
      <c r="K10" s="80"/>
      <c r="L10" s="80"/>
      <c r="M10" s="80">
        <f t="shared" si="0"/>
        <v>0</v>
      </c>
      <c r="N10" s="154"/>
      <c r="O10" s="58"/>
      <c r="P10" s="58"/>
      <c r="U10" s="58"/>
      <c r="V10" s="59"/>
      <c r="W10" s="119"/>
      <c r="X10" s="59"/>
      <c r="Y10" s="59"/>
    </row>
    <row r="11" spans="1:25" x14ac:dyDescent="0.25">
      <c r="A11" s="76">
        <v>40007</v>
      </c>
      <c r="B11" s="82" t="s">
        <v>74</v>
      </c>
      <c r="C11" s="83"/>
      <c r="D11" s="79">
        <v>239</v>
      </c>
      <c r="E11" s="80"/>
      <c r="F11" s="80"/>
      <c r="G11" s="80"/>
      <c r="H11" s="80"/>
      <c r="I11" s="80"/>
      <c r="J11" s="80"/>
      <c r="K11" s="80"/>
      <c r="L11" s="80"/>
      <c r="M11" s="80">
        <f t="shared" si="0"/>
        <v>0</v>
      </c>
      <c r="N11" s="154"/>
      <c r="O11" s="58"/>
      <c r="P11" s="58"/>
      <c r="U11" s="58"/>
      <c r="V11" s="59"/>
      <c r="W11" s="119"/>
      <c r="X11" s="59"/>
      <c r="Y11" s="59"/>
    </row>
    <row r="12" spans="1:25" x14ac:dyDescent="0.25">
      <c r="A12" s="76">
        <v>40009</v>
      </c>
      <c r="B12" s="82" t="s">
        <v>69</v>
      </c>
      <c r="C12" s="83"/>
      <c r="D12" s="79">
        <v>240</v>
      </c>
      <c r="E12" s="80"/>
      <c r="F12" s="80"/>
      <c r="G12" s="80"/>
      <c r="H12" s="80"/>
      <c r="I12" s="80"/>
      <c r="J12" s="80"/>
      <c r="K12" s="80"/>
      <c r="L12" s="80"/>
      <c r="M12" s="80">
        <f t="shared" si="0"/>
        <v>0</v>
      </c>
      <c r="N12" s="154"/>
      <c r="O12" s="58"/>
      <c r="P12" s="58"/>
      <c r="U12" s="58"/>
      <c r="V12" s="59"/>
      <c r="W12" s="119"/>
      <c r="X12" s="59"/>
      <c r="Y12" s="59"/>
    </row>
    <row r="13" spans="1:25" x14ac:dyDescent="0.25">
      <c r="A13" s="76">
        <v>40016</v>
      </c>
      <c r="B13" s="82" t="s">
        <v>75</v>
      </c>
      <c r="C13" s="83"/>
      <c r="D13" s="79">
        <v>241</v>
      </c>
      <c r="E13" s="80"/>
      <c r="F13" s="80"/>
      <c r="G13" s="80"/>
      <c r="H13" s="80"/>
      <c r="I13" s="80"/>
      <c r="J13" s="80"/>
      <c r="K13" s="80"/>
      <c r="L13" s="80"/>
      <c r="M13" s="80">
        <f t="shared" si="0"/>
        <v>0</v>
      </c>
      <c r="N13" s="154"/>
      <c r="O13" s="58"/>
      <c r="P13" s="58"/>
      <c r="U13" s="58"/>
      <c r="V13" s="59"/>
      <c r="W13" s="119"/>
      <c r="X13" s="59"/>
      <c r="Y13" s="59"/>
    </row>
    <row r="14" spans="1:25" x14ac:dyDescent="0.25">
      <c r="A14" s="76">
        <v>40023</v>
      </c>
      <c r="B14" s="82" t="s">
        <v>69</v>
      </c>
      <c r="C14" s="83"/>
      <c r="D14" s="79">
        <v>242</v>
      </c>
      <c r="E14" s="80"/>
      <c r="F14" s="80"/>
      <c r="G14" s="80"/>
      <c r="H14" s="80"/>
      <c r="I14" s="80"/>
      <c r="J14" s="80"/>
      <c r="K14" s="80"/>
      <c r="L14" s="80"/>
      <c r="M14" s="80">
        <f t="shared" si="0"/>
        <v>0</v>
      </c>
      <c r="N14" s="154"/>
      <c r="O14" s="58"/>
      <c r="P14" s="58"/>
      <c r="U14" s="58"/>
      <c r="V14" s="59"/>
      <c r="W14" s="119"/>
      <c r="X14" s="59"/>
      <c r="Y14" s="59"/>
    </row>
    <row r="15" spans="1:25" x14ac:dyDescent="0.25">
      <c r="A15" s="76">
        <v>40024</v>
      </c>
      <c r="B15" s="82" t="s">
        <v>76</v>
      </c>
      <c r="C15" s="83"/>
      <c r="D15" s="79">
        <v>243</v>
      </c>
      <c r="E15" s="80"/>
      <c r="F15" s="80"/>
      <c r="G15" s="80"/>
      <c r="H15" s="80"/>
      <c r="I15" s="80"/>
      <c r="J15" s="80"/>
      <c r="K15" s="80"/>
      <c r="L15" s="80"/>
      <c r="M15" s="80">
        <f t="shared" si="0"/>
        <v>0</v>
      </c>
      <c r="N15" s="154"/>
      <c r="O15" s="58"/>
      <c r="P15" s="58"/>
      <c r="U15" s="58"/>
      <c r="V15" s="59"/>
      <c r="W15" s="119"/>
      <c r="X15" s="59"/>
      <c r="Y15" s="59"/>
    </row>
    <row r="16" spans="1:25" x14ac:dyDescent="0.25">
      <c r="A16" s="76">
        <v>45504</v>
      </c>
      <c r="B16" s="82" t="s">
        <v>113</v>
      </c>
      <c r="C16" s="83"/>
      <c r="D16" s="79">
        <v>244</v>
      </c>
      <c r="E16" s="80"/>
      <c r="F16" s="80"/>
      <c r="G16" s="80"/>
      <c r="H16" s="80"/>
      <c r="I16" s="80"/>
      <c r="J16" s="80"/>
      <c r="K16" s="80"/>
      <c r="L16" s="80"/>
      <c r="M16" s="80">
        <f t="shared" si="0"/>
        <v>0</v>
      </c>
      <c r="N16" s="154"/>
      <c r="O16" s="58"/>
      <c r="P16" s="58"/>
      <c r="U16" s="58"/>
      <c r="V16" s="59"/>
      <c r="W16" s="119"/>
      <c r="X16" s="59"/>
      <c r="Y16" s="59"/>
    </row>
    <row r="17" spans="1:25" x14ac:dyDescent="0.25">
      <c r="A17" s="144" t="s">
        <v>114</v>
      </c>
      <c r="B17" s="145" t="s">
        <v>115</v>
      </c>
      <c r="C17" s="146"/>
      <c r="D17" s="147">
        <v>245</v>
      </c>
      <c r="E17" s="106"/>
      <c r="F17" s="106"/>
      <c r="G17" s="106"/>
      <c r="H17" s="106"/>
      <c r="I17" s="106"/>
      <c r="J17" s="106"/>
      <c r="K17" s="106"/>
      <c r="L17" s="106"/>
      <c r="M17" s="106">
        <f t="shared" si="0"/>
        <v>0</v>
      </c>
      <c r="N17" s="154"/>
      <c r="O17" s="58"/>
      <c r="P17" s="58"/>
      <c r="U17" s="58"/>
      <c r="V17" s="59"/>
      <c r="W17" s="119"/>
      <c r="X17" s="59"/>
      <c r="Y17" s="59"/>
    </row>
    <row r="18" spans="1:25" s="92" customFormat="1" ht="20.25" x14ac:dyDescent="0.3">
      <c r="A18" s="155"/>
      <c r="B18" s="88" t="s">
        <v>58</v>
      </c>
      <c r="C18" s="89"/>
      <c r="D18" s="90"/>
      <c r="E18" s="91">
        <f>SUM(E7:E17)</f>
        <v>0</v>
      </c>
      <c r="F18" s="91">
        <f t="shared" ref="F18:M18" si="1">SUM(F7:F17)</f>
        <v>0</v>
      </c>
      <c r="G18" s="91">
        <f t="shared" si="1"/>
        <v>0</v>
      </c>
      <c r="H18" s="91">
        <f t="shared" si="1"/>
        <v>0</v>
      </c>
      <c r="I18" s="91">
        <f t="shared" si="1"/>
        <v>0</v>
      </c>
      <c r="J18" s="91">
        <f t="shared" si="1"/>
        <v>0</v>
      </c>
      <c r="K18" s="91">
        <f t="shared" si="1"/>
        <v>0</v>
      </c>
      <c r="L18" s="91">
        <f t="shared" si="1"/>
        <v>0</v>
      </c>
      <c r="M18" s="91">
        <f t="shared" si="1"/>
        <v>0</v>
      </c>
      <c r="N18" s="156"/>
      <c r="O18" s="109"/>
      <c r="P18" s="109"/>
      <c r="U18" s="109"/>
      <c r="W18" s="120"/>
    </row>
    <row r="19" spans="1:25" x14ac:dyDescent="0.25">
      <c r="U19" s="58"/>
      <c r="V19" s="59"/>
      <c r="W19" s="119"/>
      <c r="X19" s="59"/>
      <c r="Y19" s="59"/>
    </row>
    <row r="20" spans="1:25" x14ac:dyDescent="0.25">
      <c r="A20" s="58" t="s">
        <v>138</v>
      </c>
      <c r="B20" s="58"/>
      <c r="C20" s="58"/>
      <c r="D20" s="58"/>
      <c r="E20" s="58" t="s">
        <v>15</v>
      </c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</row>
    <row r="21" spans="1:25" s="58" customFormat="1" x14ac:dyDescent="0.25">
      <c r="A21" s="58" t="s">
        <v>139</v>
      </c>
      <c r="E21" s="123" t="s">
        <v>49</v>
      </c>
      <c r="F21" s="122" t="s">
        <v>50</v>
      </c>
      <c r="G21" s="122"/>
      <c r="H21" s="122"/>
      <c r="I21" s="130" t="s">
        <v>109</v>
      </c>
      <c r="J21" s="292" t="s">
        <v>107</v>
      </c>
      <c r="K21" s="293"/>
      <c r="L21" s="125" t="s">
        <v>108</v>
      </c>
    </row>
    <row r="22" spans="1:25" s="58" customFormat="1" x14ac:dyDescent="0.25">
      <c r="A22" s="58" t="s">
        <v>140</v>
      </c>
      <c r="E22" s="124"/>
      <c r="F22" s="81"/>
      <c r="G22" s="81"/>
      <c r="H22" s="81"/>
      <c r="I22" s="118" t="s">
        <v>52</v>
      </c>
      <c r="J22" s="129" t="s">
        <v>54</v>
      </c>
      <c r="K22" s="128" t="s">
        <v>55</v>
      </c>
      <c r="L22" s="126"/>
    </row>
    <row r="23" spans="1:25" s="58" customFormat="1" x14ac:dyDescent="0.25">
      <c r="A23" s="58" t="s">
        <v>141</v>
      </c>
      <c r="E23" s="131">
        <v>45474</v>
      </c>
      <c r="F23" s="58" t="s">
        <v>111</v>
      </c>
      <c r="I23" s="139">
        <v>236</v>
      </c>
      <c r="J23" s="138"/>
      <c r="K23" s="139"/>
      <c r="L23" s="127"/>
      <c r="U23" s="59"/>
    </row>
    <row r="24" spans="1:25" s="58" customFormat="1" x14ac:dyDescent="0.25">
      <c r="E24" s="132">
        <v>45474</v>
      </c>
      <c r="F24" s="58" t="s">
        <v>112</v>
      </c>
      <c r="I24" s="139">
        <v>236</v>
      </c>
      <c r="J24" s="138"/>
      <c r="K24" s="139"/>
      <c r="L24" s="127"/>
      <c r="U24" s="59"/>
    </row>
    <row r="25" spans="1:25" s="58" customFormat="1" x14ac:dyDescent="0.25">
      <c r="E25" s="132">
        <v>45474</v>
      </c>
      <c r="F25" s="58" t="s">
        <v>72</v>
      </c>
      <c r="I25" s="139">
        <v>236</v>
      </c>
      <c r="J25" s="138"/>
      <c r="K25" s="139"/>
      <c r="L25" s="127"/>
      <c r="U25" s="59"/>
    </row>
    <row r="26" spans="1:25" s="58" customFormat="1" x14ac:dyDescent="0.25">
      <c r="E26" s="133">
        <v>45477</v>
      </c>
      <c r="F26" s="85" t="s">
        <v>110</v>
      </c>
      <c r="G26" s="85"/>
      <c r="H26" s="85"/>
      <c r="I26" s="141">
        <v>237</v>
      </c>
      <c r="J26" s="140"/>
      <c r="K26" s="141"/>
      <c r="L26" s="134"/>
      <c r="U26" s="59"/>
    </row>
    <row r="27" spans="1:25" s="58" customFormat="1" x14ac:dyDescent="0.25">
      <c r="E27" s="135">
        <v>45479</v>
      </c>
      <c r="F27" s="136" t="s">
        <v>69</v>
      </c>
      <c r="G27" s="136"/>
      <c r="H27" s="136"/>
      <c r="I27" s="143">
        <v>238</v>
      </c>
      <c r="J27" s="142"/>
      <c r="K27" s="143"/>
      <c r="L27" s="137"/>
      <c r="U27" s="59"/>
    </row>
    <row r="28" spans="1:25" s="58" customFormat="1" x14ac:dyDescent="0.25">
      <c r="U28" s="59"/>
    </row>
    <row r="29" spans="1:25" s="58" customFormat="1" x14ac:dyDescent="0.25">
      <c r="U29" s="59"/>
    </row>
    <row r="30" spans="1:25" s="58" customFormat="1" x14ac:dyDescent="0.25">
      <c r="A30" s="58" t="s">
        <v>106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</row>
    <row r="31" spans="1:25" s="58" customFormat="1" x14ac:dyDescent="0.25">
      <c r="A31" s="158" t="s">
        <v>118</v>
      </c>
      <c r="B31" s="61" t="s">
        <v>133</v>
      </c>
      <c r="C31" s="290" t="s">
        <v>77</v>
      </c>
      <c r="D31" s="291"/>
      <c r="E31" s="150" t="s">
        <v>131</v>
      </c>
      <c r="F31" s="150" t="s">
        <v>134</v>
      </c>
      <c r="G31" s="150" t="s">
        <v>59</v>
      </c>
      <c r="H31" s="150" t="s">
        <v>60</v>
      </c>
      <c r="I31" s="160"/>
      <c r="J31" s="161"/>
      <c r="K31" s="161"/>
      <c r="L31" s="161"/>
      <c r="M31" s="161"/>
      <c r="N31" s="161"/>
      <c r="O31" s="59"/>
      <c r="P31" s="59"/>
      <c r="Q31" s="59"/>
      <c r="R31" s="59"/>
      <c r="S31" s="59"/>
      <c r="T31" s="59"/>
      <c r="U31" s="59"/>
    </row>
    <row r="32" spans="1:25" x14ac:dyDescent="0.25">
      <c r="A32" s="159" t="s">
        <v>119</v>
      </c>
      <c r="B32" s="94"/>
      <c r="C32" s="284" t="s">
        <v>52</v>
      </c>
      <c r="D32" s="285"/>
      <c r="E32" s="157" t="s">
        <v>132</v>
      </c>
      <c r="F32" s="157" t="s">
        <v>135</v>
      </c>
      <c r="G32" s="157"/>
      <c r="H32" s="157"/>
      <c r="I32" s="162"/>
      <c r="J32" s="111"/>
      <c r="K32" s="58"/>
      <c r="L32" s="58"/>
      <c r="M32" s="58"/>
      <c r="N32" s="58"/>
    </row>
    <row r="33" spans="1:25" x14ac:dyDescent="0.25">
      <c r="A33" s="95">
        <v>1220</v>
      </c>
      <c r="B33" s="96" t="s">
        <v>0</v>
      </c>
      <c r="C33" s="97"/>
      <c r="D33" s="98"/>
      <c r="E33" s="75">
        <f>E18</f>
        <v>0</v>
      </c>
      <c r="F33" s="75"/>
      <c r="G33" s="75"/>
      <c r="H33" s="75">
        <f>SUM(E33:G33)</f>
        <v>0</v>
      </c>
      <c r="I33" s="162"/>
      <c r="J33" s="111"/>
      <c r="K33" s="111"/>
      <c r="L33" s="111"/>
      <c r="M33" s="111"/>
      <c r="N33" s="111"/>
    </row>
    <row r="34" spans="1:25" x14ac:dyDescent="0.25">
      <c r="A34" s="99">
        <v>1920</v>
      </c>
      <c r="B34" s="77" t="s">
        <v>1</v>
      </c>
      <c r="C34" s="100"/>
      <c r="D34" s="101"/>
      <c r="E34" s="80">
        <f>F18</f>
        <v>0</v>
      </c>
      <c r="F34" s="80"/>
      <c r="G34" s="80"/>
      <c r="H34" s="80">
        <f t="shared" ref="H34:H36" si="2">SUM(E34:G34)</f>
        <v>0</v>
      </c>
      <c r="I34" s="162"/>
      <c r="J34" s="111"/>
      <c r="K34" s="111"/>
      <c r="L34" s="111"/>
      <c r="M34" s="111"/>
      <c r="N34" s="111"/>
    </row>
    <row r="35" spans="1:25" x14ac:dyDescent="0.25">
      <c r="A35" s="99">
        <v>2050</v>
      </c>
      <c r="B35" s="82" t="s">
        <v>2</v>
      </c>
      <c r="C35" s="286">
        <v>246</v>
      </c>
      <c r="D35" s="287"/>
      <c r="E35" s="80">
        <f>G18</f>
        <v>0</v>
      </c>
      <c r="F35" s="80">
        <f>-F41</f>
        <v>0</v>
      </c>
      <c r="G35" s="80"/>
      <c r="H35" s="80">
        <f t="shared" si="2"/>
        <v>0</v>
      </c>
      <c r="I35" s="162"/>
      <c r="J35" s="111"/>
      <c r="K35" s="111"/>
      <c r="L35" s="111"/>
      <c r="M35" s="111"/>
      <c r="N35" s="111"/>
    </row>
    <row r="36" spans="1:25" x14ac:dyDescent="0.25">
      <c r="A36" s="99">
        <v>2220</v>
      </c>
      <c r="B36" s="82" t="s">
        <v>3</v>
      </c>
      <c r="C36" s="102"/>
      <c r="D36" s="101"/>
      <c r="E36" s="80">
        <f>H18</f>
        <v>0</v>
      </c>
      <c r="F36" s="80"/>
      <c r="G36" s="80"/>
      <c r="H36" s="80">
        <f t="shared" si="2"/>
        <v>0</v>
      </c>
      <c r="I36" s="162"/>
      <c r="J36" s="111"/>
      <c r="K36" s="111"/>
      <c r="L36" s="111"/>
      <c r="M36" s="111"/>
      <c r="N36" s="111"/>
    </row>
    <row r="37" spans="1:25" x14ac:dyDescent="0.25">
      <c r="A37" s="99">
        <v>3000</v>
      </c>
      <c r="B37" s="82" t="s">
        <v>69</v>
      </c>
      <c r="C37" s="102"/>
      <c r="D37" s="101"/>
      <c r="E37" s="80">
        <f>I18</f>
        <v>0</v>
      </c>
      <c r="F37" s="80"/>
      <c r="G37" s="80">
        <f>SUM(E37:F37)</f>
        <v>0</v>
      </c>
      <c r="H37" s="80"/>
      <c r="I37" s="162"/>
      <c r="J37" s="111"/>
      <c r="K37" s="111"/>
      <c r="L37" s="111"/>
      <c r="M37" s="111"/>
      <c r="N37" s="111"/>
    </row>
    <row r="38" spans="1:25" x14ac:dyDescent="0.25">
      <c r="A38" s="99">
        <v>7000</v>
      </c>
      <c r="B38" s="82" t="s">
        <v>70</v>
      </c>
      <c r="C38" s="102"/>
      <c r="D38" s="101"/>
      <c r="E38" s="80">
        <f>J18</f>
        <v>0</v>
      </c>
      <c r="F38" s="80"/>
      <c r="G38" s="80">
        <f t="shared" ref="G38:G40" si="3">SUM(E38:F38)</f>
        <v>0</v>
      </c>
      <c r="H38" s="80"/>
      <c r="I38" s="162"/>
      <c r="J38" s="111"/>
      <c r="K38" s="111"/>
      <c r="L38" s="111"/>
      <c r="M38" s="111"/>
      <c r="N38" s="111"/>
    </row>
    <row r="39" spans="1:25" x14ac:dyDescent="0.25">
      <c r="A39" s="99">
        <v>7780</v>
      </c>
      <c r="B39" s="82" t="s">
        <v>78</v>
      </c>
      <c r="C39" s="102"/>
      <c r="D39" s="101"/>
      <c r="E39" s="80">
        <f>K18</f>
        <v>0</v>
      </c>
      <c r="F39" s="80"/>
      <c r="G39" s="80">
        <f t="shared" si="3"/>
        <v>0</v>
      </c>
      <c r="H39" s="80"/>
      <c r="I39" s="162"/>
      <c r="J39" s="111"/>
      <c r="K39" s="111"/>
      <c r="L39" s="111"/>
      <c r="M39" s="111"/>
      <c r="N39" s="111"/>
    </row>
    <row r="40" spans="1:25" x14ac:dyDescent="0.25">
      <c r="A40" s="103">
        <v>8100</v>
      </c>
      <c r="B40" s="86" t="s">
        <v>71</v>
      </c>
      <c r="C40" s="86"/>
      <c r="D40" s="121"/>
      <c r="E40" s="87">
        <f>L18</f>
        <v>0</v>
      </c>
      <c r="F40" s="87"/>
      <c r="G40" s="80">
        <f t="shared" si="3"/>
        <v>0</v>
      </c>
      <c r="H40" s="87"/>
      <c r="I40" s="162"/>
      <c r="J40" s="111"/>
      <c r="K40" s="111"/>
      <c r="L40" s="111"/>
      <c r="M40" s="111"/>
      <c r="N40" s="111"/>
    </row>
    <row r="41" spans="1:25" x14ac:dyDescent="0.25">
      <c r="A41" s="104">
        <v>8800</v>
      </c>
      <c r="B41" s="105" t="s">
        <v>59</v>
      </c>
      <c r="C41" s="288">
        <v>246</v>
      </c>
      <c r="D41" s="289"/>
      <c r="E41" s="106"/>
      <c r="F41" s="106">
        <f>-SUM(G37:G40)</f>
        <v>0</v>
      </c>
      <c r="G41" s="106">
        <f>F41</f>
        <v>0</v>
      </c>
      <c r="H41" s="106"/>
      <c r="I41" s="162"/>
      <c r="J41" s="111"/>
      <c r="K41" s="111"/>
      <c r="L41" s="111"/>
      <c r="M41" s="111"/>
      <c r="N41" s="111"/>
    </row>
    <row r="42" spans="1:25" ht="20.25" x14ac:dyDescent="0.3">
      <c r="A42" s="107"/>
      <c r="B42" s="108"/>
      <c r="C42" s="88"/>
      <c r="D42" s="89"/>
      <c r="E42" s="91">
        <f>SUM(E33:E41)</f>
        <v>0</v>
      </c>
      <c r="F42" s="91">
        <f t="shared" ref="F42:H42" si="4">SUM(F33:F41)</f>
        <v>0</v>
      </c>
      <c r="G42" s="91">
        <f t="shared" si="4"/>
        <v>0</v>
      </c>
      <c r="H42" s="91">
        <f t="shared" si="4"/>
        <v>0</v>
      </c>
      <c r="I42" s="162"/>
      <c r="J42" s="111"/>
      <c r="K42" s="111"/>
      <c r="L42" s="111"/>
      <c r="M42" s="111"/>
      <c r="N42" s="111"/>
      <c r="Q42" s="92"/>
      <c r="R42" s="92"/>
      <c r="S42" s="92"/>
      <c r="T42" s="92"/>
    </row>
    <row r="43" spans="1:25" ht="20.25" x14ac:dyDescent="0.3">
      <c r="V43" s="109"/>
      <c r="W43" s="109"/>
    </row>
    <row r="44" spans="1:25" s="92" customFormat="1" ht="20.25" x14ac:dyDescent="0.3">
      <c r="A44" s="59"/>
      <c r="B44" s="110" t="s">
        <v>79</v>
      </c>
      <c r="C44" s="110"/>
      <c r="D44" s="111"/>
      <c r="E44" s="59"/>
      <c r="F44" s="59"/>
      <c r="G44" s="57" t="s">
        <v>80</v>
      </c>
      <c r="H44" s="58"/>
      <c r="I44" s="59"/>
      <c r="J44" s="111"/>
      <c r="K44" s="59"/>
      <c r="L44" s="112" t="s">
        <v>116</v>
      </c>
      <c r="M44" s="111"/>
      <c r="N44" s="111"/>
      <c r="O44" s="59"/>
      <c r="P44" s="59"/>
      <c r="Q44" s="59"/>
      <c r="R44" s="59"/>
      <c r="S44" s="59"/>
      <c r="T44" s="59"/>
      <c r="U44" s="59"/>
      <c r="V44" s="58"/>
      <c r="W44" s="58"/>
      <c r="X44" s="109"/>
      <c r="Y44" s="109"/>
    </row>
    <row r="45" spans="1:25" x14ac:dyDescent="0.25">
      <c r="B45" s="113" t="s">
        <v>57</v>
      </c>
      <c r="C45" s="113"/>
      <c r="D45" s="111"/>
      <c r="G45" s="114" t="s">
        <v>62</v>
      </c>
      <c r="H45" s="58"/>
      <c r="J45" s="111"/>
      <c r="L45" s="112" t="s">
        <v>104</v>
      </c>
      <c r="M45" s="111"/>
      <c r="N45" s="111"/>
    </row>
    <row r="46" spans="1:25" x14ac:dyDescent="0.25">
      <c r="B46" s="115" t="s">
        <v>69</v>
      </c>
      <c r="C46" s="115"/>
      <c r="D46" s="58"/>
      <c r="E46" s="116">
        <f>-G37</f>
        <v>0</v>
      </c>
      <c r="G46" s="58" t="str">
        <f>B33</f>
        <v>Lastebil</v>
      </c>
      <c r="H46" s="58"/>
      <c r="J46" s="111">
        <f>H33</f>
        <v>0</v>
      </c>
      <c r="L46" s="112" t="s">
        <v>68</v>
      </c>
      <c r="M46" s="111"/>
      <c r="N46" s="111">
        <f>E54</f>
        <v>0</v>
      </c>
    </row>
    <row r="47" spans="1:25" x14ac:dyDescent="0.25">
      <c r="B47" s="115"/>
      <c r="C47" s="115"/>
      <c r="D47" s="58"/>
      <c r="E47" s="111"/>
      <c r="G47" s="58" t="str">
        <f>B34</f>
        <v>Bankinnskudd</v>
      </c>
      <c r="J47" s="111">
        <f>H34</f>
        <v>0</v>
      </c>
      <c r="L47" s="112" t="s">
        <v>105</v>
      </c>
      <c r="M47" s="111"/>
      <c r="N47" s="93">
        <f>SUM(N45:N46)</f>
        <v>0</v>
      </c>
    </row>
    <row r="48" spans="1:25" x14ac:dyDescent="0.25">
      <c r="B48" s="113" t="s">
        <v>63</v>
      </c>
      <c r="C48" s="113"/>
      <c r="D48" s="58"/>
      <c r="E48" s="111"/>
      <c r="G48" s="58" t="s">
        <v>64</v>
      </c>
      <c r="H48" s="58"/>
      <c r="J48" s="93">
        <f>SUM(J46:J47)</f>
        <v>0</v>
      </c>
      <c r="L48" s="111"/>
      <c r="M48" s="111"/>
      <c r="N48" s="111"/>
    </row>
    <row r="49" spans="2:14" x14ac:dyDescent="0.25">
      <c r="B49" s="115" t="str">
        <f>B38</f>
        <v>Lastebilkostnader</v>
      </c>
      <c r="C49" s="115"/>
      <c r="D49" s="58"/>
      <c r="E49" s="111">
        <f>G38</f>
        <v>0</v>
      </c>
      <c r="L49" s="111"/>
      <c r="M49" s="111"/>
      <c r="N49" s="111"/>
    </row>
    <row r="50" spans="2:14" x14ac:dyDescent="0.25">
      <c r="B50" s="115" t="str">
        <f>B39</f>
        <v>Andre dr.kostnader</v>
      </c>
      <c r="C50" s="115"/>
      <c r="D50" s="58"/>
      <c r="E50" s="84">
        <f>G39</f>
        <v>0</v>
      </c>
      <c r="G50" s="114" t="s">
        <v>66</v>
      </c>
      <c r="H50" s="111"/>
      <c r="J50" s="111"/>
      <c r="L50" s="111"/>
      <c r="M50" s="111"/>
      <c r="N50" s="111"/>
    </row>
    <row r="51" spans="2:14" x14ac:dyDescent="0.25">
      <c r="B51" s="115" t="str">
        <f>B40</f>
        <v>Rentekostnader</v>
      </c>
      <c r="C51" s="115"/>
      <c r="D51" s="58"/>
      <c r="E51" s="111">
        <f>G40</f>
        <v>0</v>
      </c>
      <c r="G51" s="58" t="s">
        <v>2</v>
      </c>
      <c r="H51" s="111"/>
      <c r="J51" s="117">
        <f>-H35</f>
        <v>0</v>
      </c>
      <c r="L51" s="111"/>
      <c r="M51" s="111"/>
      <c r="N51" s="111"/>
    </row>
    <row r="52" spans="2:14" x14ac:dyDescent="0.25">
      <c r="B52" s="58" t="s">
        <v>65</v>
      </c>
      <c r="C52" s="58"/>
      <c r="D52" s="58"/>
      <c r="E52" s="93">
        <f>SUM(E49:E51)</f>
        <v>0</v>
      </c>
      <c r="G52" s="58" t="s">
        <v>3</v>
      </c>
      <c r="J52" s="111">
        <f>-H36</f>
        <v>0</v>
      </c>
      <c r="L52" s="111"/>
      <c r="M52" s="111"/>
      <c r="N52" s="111"/>
    </row>
    <row r="53" spans="2:14" x14ac:dyDescent="0.25">
      <c r="B53" s="58"/>
      <c r="C53" s="58"/>
      <c r="D53" s="58"/>
      <c r="E53" s="111"/>
      <c r="G53" s="58" t="s">
        <v>67</v>
      </c>
      <c r="H53" s="58"/>
      <c r="I53" s="58"/>
      <c r="J53" s="93">
        <f>SUM(J51:J52)</f>
        <v>0</v>
      </c>
      <c r="L53" s="111"/>
      <c r="M53" s="111"/>
      <c r="N53" s="111"/>
    </row>
    <row r="54" spans="2:14" x14ac:dyDescent="0.25">
      <c r="B54" s="58" t="s">
        <v>59</v>
      </c>
      <c r="C54" s="58"/>
      <c r="D54" s="58"/>
      <c r="E54" s="116">
        <f>E46-E49-E50-E51</f>
        <v>0</v>
      </c>
    </row>
    <row r="55" spans="2:14" x14ac:dyDescent="0.25">
      <c r="B55" s="58"/>
      <c r="C55" s="58"/>
      <c r="D55" s="58"/>
      <c r="E55" s="111"/>
    </row>
    <row r="56" spans="2:14" x14ac:dyDescent="0.25">
      <c r="B56" s="58"/>
      <c r="C56" s="58"/>
      <c r="D56" s="58"/>
      <c r="E56" s="111"/>
    </row>
  </sheetData>
  <mergeCells count="5">
    <mergeCell ref="C32:D32"/>
    <mergeCell ref="C35:D35"/>
    <mergeCell ref="C41:D41"/>
    <mergeCell ref="C31:D31"/>
    <mergeCell ref="J21:K21"/>
  </mergeCells>
  <pageMargins left="0.19685039370078741" right="0.19685039370078741" top="0.98425196850393704" bottom="0.98425196850393704" header="0.51181102362204722" footer="0.51181102362204722"/>
  <pageSetup paperSize="9" pageOrder="overThenDown" orientation="landscape" horizontalDpi="300" verticalDpi="300" r:id="rId1"/>
  <headerFooter alignWithMargins="0">
    <oddHeader>&amp;CLøsning oppgave 2.9</oddHeader>
    <oddFooter>&amp;CSide &amp;P av &amp;N</oddFooter>
  </headerFooter>
  <colBreaks count="2" manualBreakCount="2">
    <brk id="14" max="1048575" man="1"/>
    <brk id="2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32"/>
  <sheetViews>
    <sheetView showGridLines="0" showZeros="0" workbookViewId="0"/>
  </sheetViews>
  <sheetFormatPr baseColWidth="10" defaultRowHeight="15.75" x14ac:dyDescent="0.25"/>
  <cols>
    <col min="1" max="1" width="6.140625" style="25" bestFit="1" customWidth="1"/>
    <col min="2" max="2" width="22.140625" style="25" customWidth="1"/>
    <col min="3" max="6" width="11" style="25" customWidth="1"/>
    <col min="7" max="12" width="10.140625" style="25" customWidth="1"/>
    <col min="13" max="14" width="9.5703125" style="25" customWidth="1"/>
    <col min="15" max="15" width="3" style="25" bestFit="1" customWidth="1"/>
    <col min="16" max="23" width="9.5703125" style="25" customWidth="1"/>
    <col min="24" max="24" width="8.140625" style="25" bestFit="1" customWidth="1"/>
    <col min="25" max="25" width="3.28515625" style="25" customWidth="1"/>
    <col min="26" max="29" width="11.42578125" style="24"/>
    <col min="30" max="256" width="11.42578125" style="25"/>
    <col min="257" max="257" width="6.140625" style="25" bestFit="1" customWidth="1"/>
    <col min="258" max="258" width="22.140625" style="25" customWidth="1"/>
    <col min="259" max="270" width="9.5703125" style="25" customWidth="1"/>
    <col min="271" max="271" width="3" style="25" bestFit="1" customWidth="1"/>
    <col min="272" max="279" width="9.5703125" style="25" customWidth="1"/>
    <col min="280" max="280" width="8.140625" style="25" bestFit="1" customWidth="1"/>
    <col min="281" max="281" width="3.28515625" style="25" customWidth="1"/>
    <col min="282" max="512" width="11.42578125" style="25"/>
    <col min="513" max="513" width="6.140625" style="25" bestFit="1" customWidth="1"/>
    <col min="514" max="514" width="22.140625" style="25" customWidth="1"/>
    <col min="515" max="526" width="9.5703125" style="25" customWidth="1"/>
    <col min="527" max="527" width="3" style="25" bestFit="1" customWidth="1"/>
    <col min="528" max="535" width="9.5703125" style="25" customWidth="1"/>
    <col min="536" max="536" width="8.140625" style="25" bestFit="1" customWidth="1"/>
    <col min="537" max="537" width="3.28515625" style="25" customWidth="1"/>
    <col min="538" max="768" width="11.42578125" style="25"/>
    <col min="769" max="769" width="6.140625" style="25" bestFit="1" customWidth="1"/>
    <col min="770" max="770" width="22.140625" style="25" customWidth="1"/>
    <col min="771" max="782" width="9.5703125" style="25" customWidth="1"/>
    <col min="783" max="783" width="3" style="25" bestFit="1" customWidth="1"/>
    <col min="784" max="791" width="9.5703125" style="25" customWidth="1"/>
    <col min="792" max="792" width="8.140625" style="25" bestFit="1" customWidth="1"/>
    <col min="793" max="793" width="3.28515625" style="25" customWidth="1"/>
    <col min="794" max="1024" width="11.42578125" style="25"/>
    <col min="1025" max="1025" width="6.140625" style="25" bestFit="1" customWidth="1"/>
    <col min="1026" max="1026" width="22.140625" style="25" customWidth="1"/>
    <col min="1027" max="1038" width="9.5703125" style="25" customWidth="1"/>
    <col min="1039" max="1039" width="3" style="25" bestFit="1" customWidth="1"/>
    <col min="1040" max="1047" width="9.5703125" style="25" customWidth="1"/>
    <col min="1048" max="1048" width="8.140625" style="25" bestFit="1" customWidth="1"/>
    <col min="1049" max="1049" width="3.28515625" style="25" customWidth="1"/>
    <col min="1050" max="1280" width="11.42578125" style="25"/>
    <col min="1281" max="1281" width="6.140625" style="25" bestFit="1" customWidth="1"/>
    <col min="1282" max="1282" width="22.140625" style="25" customWidth="1"/>
    <col min="1283" max="1294" width="9.5703125" style="25" customWidth="1"/>
    <col min="1295" max="1295" width="3" style="25" bestFit="1" customWidth="1"/>
    <col min="1296" max="1303" width="9.5703125" style="25" customWidth="1"/>
    <col min="1304" max="1304" width="8.140625" style="25" bestFit="1" customWidth="1"/>
    <col min="1305" max="1305" width="3.28515625" style="25" customWidth="1"/>
    <col min="1306" max="1536" width="11.42578125" style="25"/>
    <col min="1537" max="1537" width="6.140625" style="25" bestFit="1" customWidth="1"/>
    <col min="1538" max="1538" width="22.140625" style="25" customWidth="1"/>
    <col min="1539" max="1550" width="9.5703125" style="25" customWidth="1"/>
    <col min="1551" max="1551" width="3" style="25" bestFit="1" customWidth="1"/>
    <col min="1552" max="1559" width="9.5703125" style="25" customWidth="1"/>
    <col min="1560" max="1560" width="8.140625" style="25" bestFit="1" customWidth="1"/>
    <col min="1561" max="1561" width="3.28515625" style="25" customWidth="1"/>
    <col min="1562" max="1792" width="11.42578125" style="25"/>
    <col min="1793" max="1793" width="6.140625" style="25" bestFit="1" customWidth="1"/>
    <col min="1794" max="1794" width="22.140625" style="25" customWidth="1"/>
    <col min="1795" max="1806" width="9.5703125" style="25" customWidth="1"/>
    <col min="1807" max="1807" width="3" style="25" bestFit="1" customWidth="1"/>
    <col min="1808" max="1815" width="9.5703125" style="25" customWidth="1"/>
    <col min="1816" max="1816" width="8.140625" style="25" bestFit="1" customWidth="1"/>
    <col min="1817" max="1817" width="3.28515625" style="25" customWidth="1"/>
    <col min="1818" max="2048" width="11.42578125" style="25"/>
    <col min="2049" max="2049" width="6.140625" style="25" bestFit="1" customWidth="1"/>
    <col min="2050" max="2050" width="22.140625" style="25" customWidth="1"/>
    <col min="2051" max="2062" width="9.5703125" style="25" customWidth="1"/>
    <col min="2063" max="2063" width="3" style="25" bestFit="1" customWidth="1"/>
    <col min="2064" max="2071" width="9.5703125" style="25" customWidth="1"/>
    <col min="2072" max="2072" width="8.140625" style="25" bestFit="1" customWidth="1"/>
    <col min="2073" max="2073" width="3.28515625" style="25" customWidth="1"/>
    <col min="2074" max="2304" width="11.42578125" style="25"/>
    <col min="2305" max="2305" width="6.140625" style="25" bestFit="1" customWidth="1"/>
    <col min="2306" max="2306" width="22.140625" style="25" customWidth="1"/>
    <col min="2307" max="2318" width="9.5703125" style="25" customWidth="1"/>
    <col min="2319" max="2319" width="3" style="25" bestFit="1" customWidth="1"/>
    <col min="2320" max="2327" width="9.5703125" style="25" customWidth="1"/>
    <col min="2328" max="2328" width="8.140625" style="25" bestFit="1" customWidth="1"/>
    <col min="2329" max="2329" width="3.28515625" style="25" customWidth="1"/>
    <col min="2330" max="2560" width="11.42578125" style="25"/>
    <col min="2561" max="2561" width="6.140625" style="25" bestFit="1" customWidth="1"/>
    <col min="2562" max="2562" width="22.140625" style="25" customWidth="1"/>
    <col min="2563" max="2574" width="9.5703125" style="25" customWidth="1"/>
    <col min="2575" max="2575" width="3" style="25" bestFit="1" customWidth="1"/>
    <col min="2576" max="2583" width="9.5703125" style="25" customWidth="1"/>
    <col min="2584" max="2584" width="8.140625" style="25" bestFit="1" customWidth="1"/>
    <col min="2585" max="2585" width="3.28515625" style="25" customWidth="1"/>
    <col min="2586" max="2816" width="11.42578125" style="25"/>
    <col min="2817" max="2817" width="6.140625" style="25" bestFit="1" customWidth="1"/>
    <col min="2818" max="2818" width="22.140625" style="25" customWidth="1"/>
    <col min="2819" max="2830" width="9.5703125" style="25" customWidth="1"/>
    <col min="2831" max="2831" width="3" style="25" bestFit="1" customWidth="1"/>
    <col min="2832" max="2839" width="9.5703125" style="25" customWidth="1"/>
    <col min="2840" max="2840" width="8.140625" style="25" bestFit="1" customWidth="1"/>
    <col min="2841" max="2841" width="3.28515625" style="25" customWidth="1"/>
    <col min="2842" max="3072" width="11.42578125" style="25"/>
    <col min="3073" max="3073" width="6.140625" style="25" bestFit="1" customWidth="1"/>
    <col min="3074" max="3074" width="22.140625" style="25" customWidth="1"/>
    <col min="3075" max="3086" width="9.5703125" style="25" customWidth="1"/>
    <col min="3087" max="3087" width="3" style="25" bestFit="1" customWidth="1"/>
    <col min="3088" max="3095" width="9.5703125" style="25" customWidth="1"/>
    <col min="3096" max="3096" width="8.140625" style="25" bestFit="1" customWidth="1"/>
    <col min="3097" max="3097" width="3.28515625" style="25" customWidth="1"/>
    <col min="3098" max="3328" width="11.42578125" style="25"/>
    <col min="3329" max="3329" width="6.140625" style="25" bestFit="1" customWidth="1"/>
    <col min="3330" max="3330" width="22.140625" style="25" customWidth="1"/>
    <col min="3331" max="3342" width="9.5703125" style="25" customWidth="1"/>
    <col min="3343" max="3343" width="3" style="25" bestFit="1" customWidth="1"/>
    <col min="3344" max="3351" width="9.5703125" style="25" customWidth="1"/>
    <col min="3352" max="3352" width="8.140625" style="25" bestFit="1" customWidth="1"/>
    <col min="3353" max="3353" width="3.28515625" style="25" customWidth="1"/>
    <col min="3354" max="3584" width="11.42578125" style="25"/>
    <col min="3585" max="3585" width="6.140625" style="25" bestFit="1" customWidth="1"/>
    <col min="3586" max="3586" width="22.140625" style="25" customWidth="1"/>
    <col min="3587" max="3598" width="9.5703125" style="25" customWidth="1"/>
    <col min="3599" max="3599" width="3" style="25" bestFit="1" customWidth="1"/>
    <col min="3600" max="3607" width="9.5703125" style="25" customWidth="1"/>
    <col min="3608" max="3608" width="8.140625" style="25" bestFit="1" customWidth="1"/>
    <col min="3609" max="3609" width="3.28515625" style="25" customWidth="1"/>
    <col min="3610" max="3840" width="11.42578125" style="25"/>
    <col min="3841" max="3841" width="6.140625" style="25" bestFit="1" customWidth="1"/>
    <col min="3842" max="3842" width="22.140625" style="25" customWidth="1"/>
    <col min="3843" max="3854" width="9.5703125" style="25" customWidth="1"/>
    <col min="3855" max="3855" width="3" style="25" bestFit="1" customWidth="1"/>
    <col min="3856" max="3863" width="9.5703125" style="25" customWidth="1"/>
    <col min="3864" max="3864" width="8.140625" style="25" bestFit="1" customWidth="1"/>
    <col min="3865" max="3865" width="3.28515625" style="25" customWidth="1"/>
    <col min="3866" max="4096" width="11.42578125" style="25"/>
    <col min="4097" max="4097" width="6.140625" style="25" bestFit="1" customWidth="1"/>
    <col min="4098" max="4098" width="22.140625" style="25" customWidth="1"/>
    <col min="4099" max="4110" width="9.5703125" style="25" customWidth="1"/>
    <col min="4111" max="4111" width="3" style="25" bestFit="1" customWidth="1"/>
    <col min="4112" max="4119" width="9.5703125" style="25" customWidth="1"/>
    <col min="4120" max="4120" width="8.140625" style="25" bestFit="1" customWidth="1"/>
    <col min="4121" max="4121" width="3.28515625" style="25" customWidth="1"/>
    <col min="4122" max="4352" width="11.42578125" style="25"/>
    <col min="4353" max="4353" width="6.140625" style="25" bestFit="1" customWidth="1"/>
    <col min="4354" max="4354" width="22.140625" style="25" customWidth="1"/>
    <col min="4355" max="4366" width="9.5703125" style="25" customWidth="1"/>
    <col min="4367" max="4367" width="3" style="25" bestFit="1" customWidth="1"/>
    <col min="4368" max="4375" width="9.5703125" style="25" customWidth="1"/>
    <col min="4376" max="4376" width="8.140625" style="25" bestFit="1" customWidth="1"/>
    <col min="4377" max="4377" width="3.28515625" style="25" customWidth="1"/>
    <col min="4378" max="4608" width="11.42578125" style="25"/>
    <col min="4609" max="4609" width="6.140625" style="25" bestFit="1" customWidth="1"/>
    <col min="4610" max="4610" width="22.140625" style="25" customWidth="1"/>
    <col min="4611" max="4622" width="9.5703125" style="25" customWidth="1"/>
    <col min="4623" max="4623" width="3" style="25" bestFit="1" customWidth="1"/>
    <col min="4624" max="4631" width="9.5703125" style="25" customWidth="1"/>
    <col min="4632" max="4632" width="8.140625" style="25" bestFit="1" customWidth="1"/>
    <col min="4633" max="4633" width="3.28515625" style="25" customWidth="1"/>
    <col min="4634" max="4864" width="11.42578125" style="25"/>
    <col min="4865" max="4865" width="6.140625" style="25" bestFit="1" customWidth="1"/>
    <col min="4866" max="4866" width="22.140625" style="25" customWidth="1"/>
    <col min="4867" max="4878" width="9.5703125" style="25" customWidth="1"/>
    <col min="4879" max="4879" width="3" style="25" bestFit="1" customWidth="1"/>
    <col min="4880" max="4887" width="9.5703125" style="25" customWidth="1"/>
    <col min="4888" max="4888" width="8.140625" style="25" bestFit="1" customWidth="1"/>
    <col min="4889" max="4889" width="3.28515625" style="25" customWidth="1"/>
    <col min="4890" max="5120" width="11.42578125" style="25"/>
    <col min="5121" max="5121" width="6.140625" style="25" bestFit="1" customWidth="1"/>
    <col min="5122" max="5122" width="22.140625" style="25" customWidth="1"/>
    <col min="5123" max="5134" width="9.5703125" style="25" customWidth="1"/>
    <col min="5135" max="5135" width="3" style="25" bestFit="1" customWidth="1"/>
    <col min="5136" max="5143" width="9.5703125" style="25" customWidth="1"/>
    <col min="5144" max="5144" width="8.140625" style="25" bestFit="1" customWidth="1"/>
    <col min="5145" max="5145" width="3.28515625" style="25" customWidth="1"/>
    <col min="5146" max="5376" width="11.42578125" style="25"/>
    <col min="5377" max="5377" width="6.140625" style="25" bestFit="1" customWidth="1"/>
    <col min="5378" max="5378" width="22.140625" style="25" customWidth="1"/>
    <col min="5379" max="5390" width="9.5703125" style="25" customWidth="1"/>
    <col min="5391" max="5391" width="3" style="25" bestFit="1" customWidth="1"/>
    <col min="5392" max="5399" width="9.5703125" style="25" customWidth="1"/>
    <col min="5400" max="5400" width="8.140625" style="25" bestFit="1" customWidth="1"/>
    <col min="5401" max="5401" width="3.28515625" style="25" customWidth="1"/>
    <col min="5402" max="5632" width="11.42578125" style="25"/>
    <col min="5633" max="5633" width="6.140625" style="25" bestFit="1" customWidth="1"/>
    <col min="5634" max="5634" width="22.140625" style="25" customWidth="1"/>
    <col min="5635" max="5646" width="9.5703125" style="25" customWidth="1"/>
    <col min="5647" max="5647" width="3" style="25" bestFit="1" customWidth="1"/>
    <col min="5648" max="5655" width="9.5703125" style="25" customWidth="1"/>
    <col min="5656" max="5656" width="8.140625" style="25" bestFit="1" customWidth="1"/>
    <col min="5657" max="5657" width="3.28515625" style="25" customWidth="1"/>
    <col min="5658" max="5888" width="11.42578125" style="25"/>
    <col min="5889" max="5889" width="6.140625" style="25" bestFit="1" customWidth="1"/>
    <col min="5890" max="5890" width="22.140625" style="25" customWidth="1"/>
    <col min="5891" max="5902" width="9.5703125" style="25" customWidth="1"/>
    <col min="5903" max="5903" width="3" style="25" bestFit="1" customWidth="1"/>
    <col min="5904" max="5911" width="9.5703125" style="25" customWidth="1"/>
    <col min="5912" max="5912" width="8.140625" style="25" bestFit="1" customWidth="1"/>
    <col min="5913" max="5913" width="3.28515625" style="25" customWidth="1"/>
    <col min="5914" max="6144" width="11.42578125" style="25"/>
    <col min="6145" max="6145" width="6.140625" style="25" bestFit="1" customWidth="1"/>
    <col min="6146" max="6146" width="22.140625" style="25" customWidth="1"/>
    <col min="6147" max="6158" width="9.5703125" style="25" customWidth="1"/>
    <col min="6159" max="6159" width="3" style="25" bestFit="1" customWidth="1"/>
    <col min="6160" max="6167" width="9.5703125" style="25" customWidth="1"/>
    <col min="6168" max="6168" width="8.140625" style="25" bestFit="1" customWidth="1"/>
    <col min="6169" max="6169" width="3.28515625" style="25" customWidth="1"/>
    <col min="6170" max="6400" width="11.42578125" style="25"/>
    <col min="6401" max="6401" width="6.140625" style="25" bestFit="1" customWidth="1"/>
    <col min="6402" max="6402" width="22.140625" style="25" customWidth="1"/>
    <col min="6403" max="6414" width="9.5703125" style="25" customWidth="1"/>
    <col min="6415" max="6415" width="3" style="25" bestFit="1" customWidth="1"/>
    <col min="6416" max="6423" width="9.5703125" style="25" customWidth="1"/>
    <col min="6424" max="6424" width="8.140625" style="25" bestFit="1" customWidth="1"/>
    <col min="6425" max="6425" width="3.28515625" style="25" customWidth="1"/>
    <col min="6426" max="6656" width="11.42578125" style="25"/>
    <col min="6657" max="6657" width="6.140625" style="25" bestFit="1" customWidth="1"/>
    <col min="6658" max="6658" width="22.140625" style="25" customWidth="1"/>
    <col min="6659" max="6670" width="9.5703125" style="25" customWidth="1"/>
    <col min="6671" max="6671" width="3" style="25" bestFit="1" customWidth="1"/>
    <col min="6672" max="6679" width="9.5703125" style="25" customWidth="1"/>
    <col min="6680" max="6680" width="8.140625" style="25" bestFit="1" customWidth="1"/>
    <col min="6681" max="6681" width="3.28515625" style="25" customWidth="1"/>
    <col min="6682" max="6912" width="11.42578125" style="25"/>
    <col min="6913" max="6913" width="6.140625" style="25" bestFit="1" customWidth="1"/>
    <col min="6914" max="6914" width="22.140625" style="25" customWidth="1"/>
    <col min="6915" max="6926" width="9.5703125" style="25" customWidth="1"/>
    <col min="6927" max="6927" width="3" style="25" bestFit="1" customWidth="1"/>
    <col min="6928" max="6935" width="9.5703125" style="25" customWidth="1"/>
    <col min="6936" max="6936" width="8.140625" style="25" bestFit="1" customWidth="1"/>
    <col min="6937" max="6937" width="3.28515625" style="25" customWidth="1"/>
    <col min="6938" max="7168" width="11.42578125" style="25"/>
    <col min="7169" max="7169" width="6.140625" style="25" bestFit="1" customWidth="1"/>
    <col min="7170" max="7170" width="22.140625" style="25" customWidth="1"/>
    <col min="7171" max="7182" width="9.5703125" style="25" customWidth="1"/>
    <col min="7183" max="7183" width="3" style="25" bestFit="1" customWidth="1"/>
    <col min="7184" max="7191" width="9.5703125" style="25" customWidth="1"/>
    <col min="7192" max="7192" width="8.140625" style="25" bestFit="1" customWidth="1"/>
    <col min="7193" max="7193" width="3.28515625" style="25" customWidth="1"/>
    <col min="7194" max="7424" width="11.42578125" style="25"/>
    <col min="7425" max="7425" width="6.140625" style="25" bestFit="1" customWidth="1"/>
    <col min="7426" max="7426" width="22.140625" style="25" customWidth="1"/>
    <col min="7427" max="7438" width="9.5703125" style="25" customWidth="1"/>
    <col min="7439" max="7439" width="3" style="25" bestFit="1" customWidth="1"/>
    <col min="7440" max="7447" width="9.5703125" style="25" customWidth="1"/>
    <col min="7448" max="7448" width="8.140625" style="25" bestFit="1" customWidth="1"/>
    <col min="7449" max="7449" width="3.28515625" style="25" customWidth="1"/>
    <col min="7450" max="7680" width="11.42578125" style="25"/>
    <col min="7681" max="7681" width="6.140625" style="25" bestFit="1" customWidth="1"/>
    <col min="7682" max="7682" width="22.140625" style="25" customWidth="1"/>
    <col min="7683" max="7694" width="9.5703125" style="25" customWidth="1"/>
    <col min="7695" max="7695" width="3" style="25" bestFit="1" customWidth="1"/>
    <col min="7696" max="7703" width="9.5703125" style="25" customWidth="1"/>
    <col min="7704" max="7704" width="8.140625" style="25" bestFit="1" customWidth="1"/>
    <col min="7705" max="7705" width="3.28515625" style="25" customWidth="1"/>
    <col min="7706" max="7936" width="11.42578125" style="25"/>
    <col min="7937" max="7937" width="6.140625" style="25" bestFit="1" customWidth="1"/>
    <col min="7938" max="7938" width="22.140625" style="25" customWidth="1"/>
    <col min="7939" max="7950" width="9.5703125" style="25" customWidth="1"/>
    <col min="7951" max="7951" width="3" style="25" bestFit="1" customWidth="1"/>
    <col min="7952" max="7959" width="9.5703125" style="25" customWidth="1"/>
    <col min="7960" max="7960" width="8.140625" style="25" bestFit="1" customWidth="1"/>
    <col min="7961" max="7961" width="3.28515625" style="25" customWidth="1"/>
    <col min="7962" max="8192" width="11.42578125" style="25"/>
    <col min="8193" max="8193" width="6.140625" style="25" bestFit="1" customWidth="1"/>
    <col min="8194" max="8194" width="22.140625" style="25" customWidth="1"/>
    <col min="8195" max="8206" width="9.5703125" style="25" customWidth="1"/>
    <col min="8207" max="8207" width="3" style="25" bestFit="1" customWidth="1"/>
    <col min="8208" max="8215" width="9.5703125" style="25" customWidth="1"/>
    <col min="8216" max="8216" width="8.140625" style="25" bestFit="1" customWidth="1"/>
    <col min="8217" max="8217" width="3.28515625" style="25" customWidth="1"/>
    <col min="8218" max="8448" width="11.42578125" style="25"/>
    <col min="8449" max="8449" width="6.140625" style="25" bestFit="1" customWidth="1"/>
    <col min="8450" max="8450" width="22.140625" style="25" customWidth="1"/>
    <col min="8451" max="8462" width="9.5703125" style="25" customWidth="1"/>
    <col min="8463" max="8463" width="3" style="25" bestFit="1" customWidth="1"/>
    <col min="8464" max="8471" width="9.5703125" style="25" customWidth="1"/>
    <col min="8472" max="8472" width="8.140625" style="25" bestFit="1" customWidth="1"/>
    <col min="8473" max="8473" width="3.28515625" style="25" customWidth="1"/>
    <col min="8474" max="8704" width="11.42578125" style="25"/>
    <col min="8705" max="8705" width="6.140625" style="25" bestFit="1" customWidth="1"/>
    <col min="8706" max="8706" width="22.140625" style="25" customWidth="1"/>
    <col min="8707" max="8718" width="9.5703125" style="25" customWidth="1"/>
    <col min="8719" max="8719" width="3" style="25" bestFit="1" customWidth="1"/>
    <col min="8720" max="8727" width="9.5703125" style="25" customWidth="1"/>
    <col min="8728" max="8728" width="8.140625" style="25" bestFit="1" customWidth="1"/>
    <col min="8729" max="8729" width="3.28515625" style="25" customWidth="1"/>
    <col min="8730" max="8960" width="11.42578125" style="25"/>
    <col min="8961" max="8961" width="6.140625" style="25" bestFit="1" customWidth="1"/>
    <col min="8962" max="8962" width="22.140625" style="25" customWidth="1"/>
    <col min="8963" max="8974" width="9.5703125" style="25" customWidth="1"/>
    <col min="8975" max="8975" width="3" style="25" bestFit="1" customWidth="1"/>
    <col min="8976" max="8983" width="9.5703125" style="25" customWidth="1"/>
    <col min="8984" max="8984" width="8.140625" style="25" bestFit="1" customWidth="1"/>
    <col min="8985" max="8985" width="3.28515625" style="25" customWidth="1"/>
    <col min="8986" max="9216" width="11.42578125" style="25"/>
    <col min="9217" max="9217" width="6.140625" style="25" bestFit="1" customWidth="1"/>
    <col min="9218" max="9218" width="22.140625" style="25" customWidth="1"/>
    <col min="9219" max="9230" width="9.5703125" style="25" customWidth="1"/>
    <col min="9231" max="9231" width="3" style="25" bestFit="1" customWidth="1"/>
    <col min="9232" max="9239" width="9.5703125" style="25" customWidth="1"/>
    <col min="9240" max="9240" width="8.140625" style="25" bestFit="1" customWidth="1"/>
    <col min="9241" max="9241" width="3.28515625" style="25" customWidth="1"/>
    <col min="9242" max="9472" width="11.42578125" style="25"/>
    <col min="9473" max="9473" width="6.140625" style="25" bestFit="1" customWidth="1"/>
    <col min="9474" max="9474" width="22.140625" style="25" customWidth="1"/>
    <col min="9475" max="9486" width="9.5703125" style="25" customWidth="1"/>
    <col min="9487" max="9487" width="3" style="25" bestFit="1" customWidth="1"/>
    <col min="9488" max="9495" width="9.5703125" style="25" customWidth="1"/>
    <col min="9496" max="9496" width="8.140625" style="25" bestFit="1" customWidth="1"/>
    <col min="9497" max="9497" width="3.28515625" style="25" customWidth="1"/>
    <col min="9498" max="9728" width="11.42578125" style="25"/>
    <col min="9729" max="9729" width="6.140625" style="25" bestFit="1" customWidth="1"/>
    <col min="9730" max="9730" width="22.140625" style="25" customWidth="1"/>
    <col min="9731" max="9742" width="9.5703125" style="25" customWidth="1"/>
    <col min="9743" max="9743" width="3" style="25" bestFit="1" customWidth="1"/>
    <col min="9744" max="9751" width="9.5703125" style="25" customWidth="1"/>
    <col min="9752" max="9752" width="8.140625" style="25" bestFit="1" customWidth="1"/>
    <col min="9753" max="9753" width="3.28515625" style="25" customWidth="1"/>
    <col min="9754" max="9984" width="11.42578125" style="25"/>
    <col min="9985" max="9985" width="6.140625" style="25" bestFit="1" customWidth="1"/>
    <col min="9986" max="9986" width="22.140625" style="25" customWidth="1"/>
    <col min="9987" max="9998" width="9.5703125" style="25" customWidth="1"/>
    <col min="9999" max="9999" width="3" style="25" bestFit="1" customWidth="1"/>
    <col min="10000" max="10007" width="9.5703125" style="25" customWidth="1"/>
    <col min="10008" max="10008" width="8.140625" style="25" bestFit="1" customWidth="1"/>
    <col min="10009" max="10009" width="3.28515625" style="25" customWidth="1"/>
    <col min="10010" max="10240" width="11.42578125" style="25"/>
    <col min="10241" max="10241" width="6.140625" style="25" bestFit="1" customWidth="1"/>
    <col min="10242" max="10242" width="22.140625" style="25" customWidth="1"/>
    <col min="10243" max="10254" width="9.5703125" style="25" customWidth="1"/>
    <col min="10255" max="10255" width="3" style="25" bestFit="1" customWidth="1"/>
    <col min="10256" max="10263" width="9.5703125" style="25" customWidth="1"/>
    <col min="10264" max="10264" width="8.140625" style="25" bestFit="1" customWidth="1"/>
    <col min="10265" max="10265" width="3.28515625" style="25" customWidth="1"/>
    <col min="10266" max="10496" width="11.42578125" style="25"/>
    <col min="10497" max="10497" width="6.140625" style="25" bestFit="1" customWidth="1"/>
    <col min="10498" max="10498" width="22.140625" style="25" customWidth="1"/>
    <col min="10499" max="10510" width="9.5703125" style="25" customWidth="1"/>
    <col min="10511" max="10511" width="3" style="25" bestFit="1" customWidth="1"/>
    <col min="10512" max="10519" width="9.5703125" style="25" customWidth="1"/>
    <col min="10520" max="10520" width="8.140625" style="25" bestFit="1" customWidth="1"/>
    <col min="10521" max="10521" width="3.28515625" style="25" customWidth="1"/>
    <col min="10522" max="10752" width="11.42578125" style="25"/>
    <col min="10753" max="10753" width="6.140625" style="25" bestFit="1" customWidth="1"/>
    <col min="10754" max="10754" width="22.140625" style="25" customWidth="1"/>
    <col min="10755" max="10766" width="9.5703125" style="25" customWidth="1"/>
    <col min="10767" max="10767" width="3" style="25" bestFit="1" customWidth="1"/>
    <col min="10768" max="10775" width="9.5703125" style="25" customWidth="1"/>
    <col min="10776" max="10776" width="8.140625" style="25" bestFit="1" customWidth="1"/>
    <col min="10777" max="10777" width="3.28515625" style="25" customWidth="1"/>
    <col min="10778" max="11008" width="11.42578125" style="25"/>
    <col min="11009" max="11009" width="6.140625" style="25" bestFit="1" customWidth="1"/>
    <col min="11010" max="11010" width="22.140625" style="25" customWidth="1"/>
    <col min="11011" max="11022" width="9.5703125" style="25" customWidth="1"/>
    <col min="11023" max="11023" width="3" style="25" bestFit="1" customWidth="1"/>
    <col min="11024" max="11031" width="9.5703125" style="25" customWidth="1"/>
    <col min="11032" max="11032" width="8.140625" style="25" bestFit="1" customWidth="1"/>
    <col min="11033" max="11033" width="3.28515625" style="25" customWidth="1"/>
    <col min="11034" max="11264" width="11.42578125" style="25"/>
    <col min="11265" max="11265" width="6.140625" style="25" bestFit="1" customWidth="1"/>
    <col min="11266" max="11266" width="22.140625" style="25" customWidth="1"/>
    <col min="11267" max="11278" width="9.5703125" style="25" customWidth="1"/>
    <col min="11279" max="11279" width="3" style="25" bestFit="1" customWidth="1"/>
    <col min="11280" max="11287" width="9.5703125" style="25" customWidth="1"/>
    <col min="11288" max="11288" width="8.140625" style="25" bestFit="1" customWidth="1"/>
    <col min="11289" max="11289" width="3.28515625" style="25" customWidth="1"/>
    <col min="11290" max="11520" width="11.42578125" style="25"/>
    <col min="11521" max="11521" width="6.140625" style="25" bestFit="1" customWidth="1"/>
    <col min="11522" max="11522" width="22.140625" style="25" customWidth="1"/>
    <col min="11523" max="11534" width="9.5703125" style="25" customWidth="1"/>
    <col min="11535" max="11535" width="3" style="25" bestFit="1" customWidth="1"/>
    <col min="11536" max="11543" width="9.5703125" style="25" customWidth="1"/>
    <col min="11544" max="11544" width="8.140625" style="25" bestFit="1" customWidth="1"/>
    <col min="11545" max="11545" width="3.28515625" style="25" customWidth="1"/>
    <col min="11546" max="11776" width="11.42578125" style="25"/>
    <col min="11777" max="11777" width="6.140625" style="25" bestFit="1" customWidth="1"/>
    <col min="11778" max="11778" width="22.140625" style="25" customWidth="1"/>
    <col min="11779" max="11790" width="9.5703125" style="25" customWidth="1"/>
    <col min="11791" max="11791" width="3" style="25" bestFit="1" customWidth="1"/>
    <col min="11792" max="11799" width="9.5703125" style="25" customWidth="1"/>
    <col min="11800" max="11800" width="8.140625" style="25" bestFit="1" customWidth="1"/>
    <col min="11801" max="11801" width="3.28515625" style="25" customWidth="1"/>
    <col min="11802" max="12032" width="11.42578125" style="25"/>
    <col min="12033" max="12033" width="6.140625" style="25" bestFit="1" customWidth="1"/>
    <col min="12034" max="12034" width="22.140625" style="25" customWidth="1"/>
    <col min="12035" max="12046" width="9.5703125" style="25" customWidth="1"/>
    <col min="12047" max="12047" width="3" style="25" bestFit="1" customWidth="1"/>
    <col min="12048" max="12055" width="9.5703125" style="25" customWidth="1"/>
    <col min="12056" max="12056" width="8.140625" style="25" bestFit="1" customWidth="1"/>
    <col min="12057" max="12057" width="3.28515625" style="25" customWidth="1"/>
    <col min="12058" max="12288" width="11.42578125" style="25"/>
    <col min="12289" max="12289" width="6.140625" style="25" bestFit="1" customWidth="1"/>
    <col min="12290" max="12290" width="22.140625" style="25" customWidth="1"/>
    <col min="12291" max="12302" width="9.5703125" style="25" customWidth="1"/>
    <col min="12303" max="12303" width="3" style="25" bestFit="1" customWidth="1"/>
    <col min="12304" max="12311" width="9.5703125" style="25" customWidth="1"/>
    <col min="12312" max="12312" width="8.140625" style="25" bestFit="1" customWidth="1"/>
    <col min="12313" max="12313" width="3.28515625" style="25" customWidth="1"/>
    <col min="12314" max="12544" width="11.42578125" style="25"/>
    <col min="12545" max="12545" width="6.140625" style="25" bestFit="1" customWidth="1"/>
    <col min="12546" max="12546" width="22.140625" style="25" customWidth="1"/>
    <col min="12547" max="12558" width="9.5703125" style="25" customWidth="1"/>
    <col min="12559" max="12559" width="3" style="25" bestFit="1" customWidth="1"/>
    <col min="12560" max="12567" width="9.5703125" style="25" customWidth="1"/>
    <col min="12568" max="12568" width="8.140625" style="25" bestFit="1" customWidth="1"/>
    <col min="12569" max="12569" width="3.28515625" style="25" customWidth="1"/>
    <col min="12570" max="12800" width="11.42578125" style="25"/>
    <col min="12801" max="12801" width="6.140625" style="25" bestFit="1" customWidth="1"/>
    <col min="12802" max="12802" width="22.140625" style="25" customWidth="1"/>
    <col min="12803" max="12814" width="9.5703125" style="25" customWidth="1"/>
    <col min="12815" max="12815" width="3" style="25" bestFit="1" customWidth="1"/>
    <col min="12816" max="12823" width="9.5703125" style="25" customWidth="1"/>
    <col min="12824" max="12824" width="8.140625" style="25" bestFit="1" customWidth="1"/>
    <col min="12825" max="12825" width="3.28515625" style="25" customWidth="1"/>
    <col min="12826" max="13056" width="11.42578125" style="25"/>
    <col min="13057" max="13057" width="6.140625" style="25" bestFit="1" customWidth="1"/>
    <col min="13058" max="13058" width="22.140625" style="25" customWidth="1"/>
    <col min="13059" max="13070" width="9.5703125" style="25" customWidth="1"/>
    <col min="13071" max="13071" width="3" style="25" bestFit="1" customWidth="1"/>
    <col min="13072" max="13079" width="9.5703125" style="25" customWidth="1"/>
    <col min="13080" max="13080" width="8.140625" style="25" bestFit="1" customWidth="1"/>
    <col min="13081" max="13081" width="3.28515625" style="25" customWidth="1"/>
    <col min="13082" max="13312" width="11.42578125" style="25"/>
    <col min="13313" max="13313" width="6.140625" style="25" bestFit="1" customWidth="1"/>
    <col min="13314" max="13314" width="22.140625" style="25" customWidth="1"/>
    <col min="13315" max="13326" width="9.5703125" style="25" customWidth="1"/>
    <col min="13327" max="13327" width="3" style="25" bestFit="1" customWidth="1"/>
    <col min="13328" max="13335" width="9.5703125" style="25" customWidth="1"/>
    <col min="13336" max="13336" width="8.140625" style="25" bestFit="1" customWidth="1"/>
    <col min="13337" max="13337" width="3.28515625" style="25" customWidth="1"/>
    <col min="13338" max="13568" width="11.42578125" style="25"/>
    <col min="13569" max="13569" width="6.140625" style="25" bestFit="1" customWidth="1"/>
    <col min="13570" max="13570" width="22.140625" style="25" customWidth="1"/>
    <col min="13571" max="13582" width="9.5703125" style="25" customWidth="1"/>
    <col min="13583" max="13583" width="3" style="25" bestFit="1" customWidth="1"/>
    <col min="13584" max="13591" width="9.5703125" style="25" customWidth="1"/>
    <col min="13592" max="13592" width="8.140625" style="25" bestFit="1" customWidth="1"/>
    <col min="13593" max="13593" width="3.28515625" style="25" customWidth="1"/>
    <col min="13594" max="13824" width="11.42578125" style="25"/>
    <col min="13825" max="13825" width="6.140625" style="25" bestFit="1" customWidth="1"/>
    <col min="13826" max="13826" width="22.140625" style="25" customWidth="1"/>
    <col min="13827" max="13838" width="9.5703125" style="25" customWidth="1"/>
    <col min="13839" max="13839" width="3" style="25" bestFit="1" customWidth="1"/>
    <col min="13840" max="13847" width="9.5703125" style="25" customWidth="1"/>
    <col min="13848" max="13848" width="8.140625" style="25" bestFit="1" customWidth="1"/>
    <col min="13849" max="13849" width="3.28515625" style="25" customWidth="1"/>
    <col min="13850" max="14080" width="11.42578125" style="25"/>
    <col min="14081" max="14081" width="6.140625" style="25" bestFit="1" customWidth="1"/>
    <col min="14082" max="14082" width="22.140625" style="25" customWidth="1"/>
    <col min="14083" max="14094" width="9.5703125" style="25" customWidth="1"/>
    <col min="14095" max="14095" width="3" style="25" bestFit="1" customWidth="1"/>
    <col min="14096" max="14103" width="9.5703125" style="25" customWidth="1"/>
    <col min="14104" max="14104" width="8.140625" style="25" bestFit="1" customWidth="1"/>
    <col min="14105" max="14105" width="3.28515625" style="25" customWidth="1"/>
    <col min="14106" max="14336" width="11.42578125" style="25"/>
    <col min="14337" max="14337" width="6.140625" style="25" bestFit="1" customWidth="1"/>
    <col min="14338" max="14338" width="22.140625" style="25" customWidth="1"/>
    <col min="14339" max="14350" width="9.5703125" style="25" customWidth="1"/>
    <col min="14351" max="14351" width="3" style="25" bestFit="1" customWidth="1"/>
    <col min="14352" max="14359" width="9.5703125" style="25" customWidth="1"/>
    <col min="14360" max="14360" width="8.140625" style="25" bestFit="1" customWidth="1"/>
    <col min="14361" max="14361" width="3.28515625" style="25" customWidth="1"/>
    <col min="14362" max="14592" width="11.42578125" style="25"/>
    <col min="14593" max="14593" width="6.140625" style="25" bestFit="1" customWidth="1"/>
    <col min="14594" max="14594" width="22.140625" style="25" customWidth="1"/>
    <col min="14595" max="14606" width="9.5703125" style="25" customWidth="1"/>
    <col min="14607" max="14607" width="3" style="25" bestFit="1" customWidth="1"/>
    <col min="14608" max="14615" width="9.5703125" style="25" customWidth="1"/>
    <col min="14616" max="14616" width="8.140625" style="25" bestFit="1" customWidth="1"/>
    <col min="14617" max="14617" width="3.28515625" style="25" customWidth="1"/>
    <col min="14618" max="14848" width="11.42578125" style="25"/>
    <col min="14849" max="14849" width="6.140625" style="25" bestFit="1" customWidth="1"/>
    <col min="14850" max="14850" width="22.140625" style="25" customWidth="1"/>
    <col min="14851" max="14862" width="9.5703125" style="25" customWidth="1"/>
    <col min="14863" max="14863" width="3" style="25" bestFit="1" customWidth="1"/>
    <col min="14864" max="14871" width="9.5703125" style="25" customWidth="1"/>
    <col min="14872" max="14872" width="8.140625" style="25" bestFit="1" customWidth="1"/>
    <col min="14873" max="14873" width="3.28515625" style="25" customWidth="1"/>
    <col min="14874" max="15104" width="11.42578125" style="25"/>
    <col min="15105" max="15105" width="6.140625" style="25" bestFit="1" customWidth="1"/>
    <col min="15106" max="15106" width="22.140625" style="25" customWidth="1"/>
    <col min="15107" max="15118" width="9.5703125" style="25" customWidth="1"/>
    <col min="15119" max="15119" width="3" style="25" bestFit="1" customWidth="1"/>
    <col min="15120" max="15127" width="9.5703125" style="25" customWidth="1"/>
    <col min="15128" max="15128" width="8.140625" style="25" bestFit="1" customWidth="1"/>
    <col min="15129" max="15129" width="3.28515625" style="25" customWidth="1"/>
    <col min="15130" max="15360" width="11.42578125" style="25"/>
    <col min="15361" max="15361" width="6.140625" style="25" bestFit="1" customWidth="1"/>
    <col min="15362" max="15362" width="22.140625" style="25" customWidth="1"/>
    <col min="15363" max="15374" width="9.5703125" style="25" customWidth="1"/>
    <col min="15375" max="15375" width="3" style="25" bestFit="1" customWidth="1"/>
    <col min="15376" max="15383" width="9.5703125" style="25" customWidth="1"/>
    <col min="15384" max="15384" width="8.140625" style="25" bestFit="1" customWidth="1"/>
    <col min="15385" max="15385" width="3.28515625" style="25" customWidth="1"/>
    <col min="15386" max="15616" width="11.42578125" style="25"/>
    <col min="15617" max="15617" width="6.140625" style="25" bestFit="1" customWidth="1"/>
    <col min="15618" max="15618" width="22.140625" style="25" customWidth="1"/>
    <col min="15619" max="15630" width="9.5703125" style="25" customWidth="1"/>
    <col min="15631" max="15631" width="3" style="25" bestFit="1" customWidth="1"/>
    <col min="15632" max="15639" width="9.5703125" style="25" customWidth="1"/>
    <col min="15640" max="15640" width="8.140625" style="25" bestFit="1" customWidth="1"/>
    <col min="15641" max="15641" width="3.28515625" style="25" customWidth="1"/>
    <col min="15642" max="15872" width="11.42578125" style="25"/>
    <col min="15873" max="15873" width="6.140625" style="25" bestFit="1" customWidth="1"/>
    <col min="15874" max="15874" width="22.140625" style="25" customWidth="1"/>
    <col min="15875" max="15886" width="9.5703125" style="25" customWidth="1"/>
    <col min="15887" max="15887" width="3" style="25" bestFit="1" customWidth="1"/>
    <col min="15888" max="15895" width="9.5703125" style="25" customWidth="1"/>
    <col min="15896" max="15896" width="8.140625" style="25" bestFit="1" customWidth="1"/>
    <col min="15897" max="15897" width="3.28515625" style="25" customWidth="1"/>
    <col min="15898" max="16128" width="11.42578125" style="25"/>
    <col min="16129" max="16129" width="6.140625" style="25" bestFit="1" customWidth="1"/>
    <col min="16130" max="16130" width="22.140625" style="25" customWidth="1"/>
    <col min="16131" max="16142" width="9.5703125" style="25" customWidth="1"/>
    <col min="16143" max="16143" width="3" style="25" bestFit="1" customWidth="1"/>
    <col min="16144" max="16151" width="9.5703125" style="25" customWidth="1"/>
    <col min="16152" max="16152" width="8.140625" style="25" bestFit="1" customWidth="1"/>
    <col min="16153" max="16153" width="3.28515625" style="25" customWidth="1"/>
    <col min="16154" max="16384" width="11.42578125" style="25"/>
  </cols>
  <sheetData>
    <row r="1" spans="1:29" s="48" customFormat="1" x14ac:dyDescent="0.25">
      <c r="A1" s="48" t="s">
        <v>174</v>
      </c>
    </row>
    <row r="2" spans="1:29" s="24" customFormat="1" x14ac:dyDescent="0.25">
      <c r="A2" s="24" t="s">
        <v>5</v>
      </c>
    </row>
    <row r="3" spans="1:29" x14ac:dyDescent="0.25">
      <c r="A3" s="53" t="s">
        <v>118</v>
      </c>
      <c r="B3" s="164" t="s">
        <v>133</v>
      </c>
      <c r="C3" s="165" t="s">
        <v>131</v>
      </c>
      <c r="D3" s="165" t="s">
        <v>134</v>
      </c>
      <c r="E3" s="165" t="s">
        <v>59</v>
      </c>
      <c r="F3" s="165" t="s">
        <v>60</v>
      </c>
      <c r="G3" s="168" t="s">
        <v>136</v>
      </c>
      <c r="I3" s="24"/>
      <c r="J3" s="24"/>
      <c r="K3" s="24"/>
      <c r="L3" s="24"/>
    </row>
    <row r="4" spans="1:29" x14ac:dyDescent="0.25">
      <c r="A4" s="163" t="s">
        <v>119</v>
      </c>
      <c r="B4" s="35"/>
      <c r="C4" s="166" t="s">
        <v>132</v>
      </c>
      <c r="D4" s="166" t="s">
        <v>135</v>
      </c>
      <c r="E4" s="166" t="s">
        <v>54</v>
      </c>
      <c r="F4" s="166" t="s">
        <v>55</v>
      </c>
      <c r="G4" s="168" t="s">
        <v>137</v>
      </c>
      <c r="I4" s="167"/>
      <c r="J4" s="167"/>
      <c r="K4" s="167"/>
      <c r="L4" s="167"/>
    </row>
    <row r="5" spans="1:29" x14ac:dyDescent="0.25">
      <c r="A5" s="36">
        <v>1220</v>
      </c>
      <c r="B5" s="37" t="s">
        <v>81</v>
      </c>
      <c r="C5" s="26">
        <v>325000</v>
      </c>
      <c r="D5" s="26"/>
      <c r="E5" s="26"/>
      <c r="F5" s="26"/>
      <c r="G5" s="47"/>
      <c r="H5" s="47"/>
      <c r="I5" s="47"/>
      <c r="J5" s="47"/>
      <c r="K5" s="47"/>
      <c r="L5" s="47"/>
    </row>
    <row r="6" spans="1:29" x14ac:dyDescent="0.25">
      <c r="A6" s="38">
        <v>1920</v>
      </c>
      <c r="B6" s="27" t="s">
        <v>1</v>
      </c>
      <c r="C6" s="28">
        <v>334050</v>
      </c>
      <c r="D6" s="28"/>
      <c r="E6" s="28"/>
      <c r="F6" s="28"/>
      <c r="G6" s="47"/>
      <c r="H6" s="47"/>
      <c r="I6" s="47"/>
      <c r="J6" s="47"/>
      <c r="K6" s="47"/>
      <c r="L6" s="47"/>
    </row>
    <row r="7" spans="1:29" x14ac:dyDescent="0.25">
      <c r="A7" s="38">
        <v>2050</v>
      </c>
      <c r="B7" s="29" t="s">
        <v>2</v>
      </c>
      <c r="C7" s="28">
        <v>-43200</v>
      </c>
      <c r="D7" s="28"/>
      <c r="E7" s="28"/>
      <c r="F7" s="28"/>
      <c r="G7" s="47"/>
      <c r="H7" s="47"/>
      <c r="I7" s="47"/>
      <c r="J7" s="47"/>
      <c r="K7" s="47"/>
      <c r="L7" s="47"/>
    </row>
    <row r="8" spans="1:29" x14ac:dyDescent="0.25">
      <c r="A8" s="38">
        <v>2220</v>
      </c>
      <c r="B8" s="29" t="s">
        <v>82</v>
      </c>
      <c r="C8" s="28">
        <v>-205000</v>
      </c>
      <c r="D8" s="28"/>
      <c r="E8" s="28"/>
      <c r="F8" s="28"/>
      <c r="G8" s="47"/>
      <c r="H8" s="47"/>
      <c r="I8" s="47"/>
      <c r="J8" s="47"/>
      <c r="K8" s="47"/>
      <c r="L8" s="47"/>
    </row>
    <row r="9" spans="1:29" x14ac:dyDescent="0.25">
      <c r="A9" s="38">
        <v>3000</v>
      </c>
      <c r="B9" s="29" t="s">
        <v>69</v>
      </c>
      <c r="C9" s="28">
        <v>-1989640</v>
      </c>
      <c r="D9" s="28"/>
      <c r="E9" s="28"/>
      <c r="F9" s="28"/>
      <c r="G9" s="47"/>
      <c r="H9" s="47"/>
      <c r="I9" s="47"/>
      <c r="J9" s="47"/>
      <c r="K9" s="47"/>
      <c r="L9" s="47"/>
    </row>
    <row r="10" spans="1:29" x14ac:dyDescent="0.25">
      <c r="A10" s="38">
        <v>5000</v>
      </c>
      <c r="B10" s="29" t="s">
        <v>53</v>
      </c>
      <c r="C10" s="28">
        <v>453000</v>
      </c>
      <c r="D10" s="28"/>
      <c r="E10" s="28"/>
      <c r="F10" s="28"/>
      <c r="G10" s="47"/>
      <c r="H10" s="47"/>
      <c r="I10" s="47"/>
      <c r="J10" s="47"/>
      <c r="K10" s="47"/>
      <c r="L10" s="47"/>
    </row>
    <row r="11" spans="1:29" x14ac:dyDescent="0.25">
      <c r="A11" s="38">
        <v>7000</v>
      </c>
      <c r="B11" s="29" t="s">
        <v>83</v>
      </c>
      <c r="C11" s="28">
        <v>489790</v>
      </c>
      <c r="D11" s="28"/>
      <c r="E11" s="28"/>
      <c r="F11" s="28"/>
      <c r="G11" s="47"/>
      <c r="H11" s="47"/>
      <c r="I11" s="47"/>
      <c r="J11" s="47"/>
      <c r="K11" s="47"/>
      <c r="L11" s="47"/>
    </row>
    <row r="12" spans="1:29" x14ac:dyDescent="0.25">
      <c r="A12" s="38">
        <v>7780</v>
      </c>
      <c r="B12" s="29" t="s">
        <v>78</v>
      </c>
      <c r="C12" s="28">
        <v>626220</v>
      </c>
      <c r="D12" s="28"/>
      <c r="E12" s="28"/>
      <c r="F12" s="28"/>
      <c r="G12" s="47"/>
      <c r="H12" s="47"/>
      <c r="I12" s="47"/>
      <c r="J12" s="47"/>
      <c r="K12" s="47"/>
      <c r="L12" s="47"/>
    </row>
    <row r="13" spans="1:29" x14ac:dyDescent="0.25">
      <c r="A13" s="39">
        <v>8000</v>
      </c>
      <c r="B13" s="30" t="s">
        <v>84</v>
      </c>
      <c r="C13" s="31">
        <v>-500</v>
      </c>
      <c r="D13" s="31"/>
      <c r="E13" s="28"/>
      <c r="F13" s="31"/>
      <c r="G13" s="47"/>
      <c r="H13" s="47"/>
      <c r="I13" s="47"/>
      <c r="J13" s="47"/>
      <c r="K13" s="47"/>
      <c r="L13" s="47"/>
    </row>
    <row r="14" spans="1:29" x14ac:dyDescent="0.25">
      <c r="A14" s="39">
        <v>8100</v>
      </c>
      <c r="B14" s="30" t="s">
        <v>71</v>
      </c>
      <c r="C14" s="31">
        <v>10280</v>
      </c>
      <c r="D14" s="31"/>
      <c r="E14" s="28"/>
      <c r="F14" s="31"/>
      <c r="G14" s="47"/>
      <c r="H14" s="47"/>
      <c r="I14" s="47"/>
      <c r="J14" s="47"/>
      <c r="K14" s="47"/>
      <c r="L14" s="47"/>
    </row>
    <row r="15" spans="1:29" x14ac:dyDescent="0.25">
      <c r="A15" s="40">
        <v>8800</v>
      </c>
      <c r="B15" s="41" t="s">
        <v>59</v>
      </c>
      <c r="C15" s="42"/>
      <c r="D15" s="42"/>
      <c r="E15" s="28"/>
      <c r="F15" s="42"/>
      <c r="G15" s="47"/>
      <c r="H15" s="47"/>
      <c r="I15" s="47"/>
      <c r="J15" s="47"/>
      <c r="K15" s="47"/>
      <c r="L15" s="47"/>
    </row>
    <row r="16" spans="1:29" s="33" customFormat="1" ht="20.25" x14ac:dyDescent="0.3">
      <c r="A16" s="43"/>
      <c r="B16" s="44"/>
      <c r="C16" s="32">
        <f>SUM(C5:C15)</f>
        <v>0</v>
      </c>
      <c r="D16" s="32">
        <f t="shared" ref="D16:F16" si="0">SUM(D5:D15)</f>
        <v>0</v>
      </c>
      <c r="E16" s="32">
        <f t="shared" si="0"/>
        <v>0</v>
      </c>
      <c r="F16" s="32">
        <f t="shared" si="0"/>
        <v>0</v>
      </c>
      <c r="G16" s="47"/>
      <c r="H16" s="47"/>
      <c r="I16" s="47"/>
      <c r="J16" s="47"/>
      <c r="K16" s="47"/>
      <c r="L16" s="47"/>
      <c r="M16" s="25"/>
      <c r="N16" s="25"/>
      <c r="Z16" s="45"/>
      <c r="AA16" s="45"/>
      <c r="AB16" s="45"/>
      <c r="AC16" s="45"/>
    </row>
    <row r="17" spans="1:12" x14ac:dyDescent="0.25">
      <c r="A17" s="51"/>
    </row>
    <row r="18" spans="1:12" x14ac:dyDescent="0.25">
      <c r="A18" s="51"/>
      <c r="B18" s="46" t="s">
        <v>85</v>
      </c>
      <c r="E18" s="48" t="s">
        <v>86</v>
      </c>
      <c r="F18" s="24"/>
      <c r="H18" s="47"/>
      <c r="K18" s="24"/>
      <c r="L18" s="24"/>
    </row>
    <row r="19" spans="1:12" x14ac:dyDescent="0.25">
      <c r="A19" s="51"/>
      <c r="B19" s="49" t="s">
        <v>57</v>
      </c>
      <c r="E19" s="50" t="s">
        <v>87</v>
      </c>
      <c r="F19" s="24"/>
      <c r="H19" s="47"/>
      <c r="K19" s="24"/>
      <c r="L19" s="24"/>
    </row>
    <row r="20" spans="1:12" x14ac:dyDescent="0.25">
      <c r="A20" s="51"/>
      <c r="B20" s="51" t="s">
        <v>69</v>
      </c>
      <c r="C20" s="170"/>
      <c r="E20" s="24" t="str">
        <f>B5</f>
        <v>Drosje</v>
      </c>
      <c r="F20" s="24"/>
      <c r="H20" s="170"/>
      <c r="K20" s="24"/>
      <c r="L20" s="24"/>
    </row>
    <row r="21" spans="1:12" x14ac:dyDescent="0.25">
      <c r="A21" s="51"/>
      <c r="B21" s="51" t="s">
        <v>84</v>
      </c>
      <c r="C21" s="47"/>
      <c r="E21" s="24" t="str">
        <f>B6</f>
        <v>Bankinnskudd</v>
      </c>
      <c r="H21" s="47"/>
      <c r="J21" s="24"/>
      <c r="K21" s="24"/>
      <c r="L21" s="24"/>
    </row>
    <row r="22" spans="1:12" x14ac:dyDescent="0.25">
      <c r="B22" s="51" t="s">
        <v>88</v>
      </c>
      <c r="C22" s="34">
        <f>SUM(C20:C21)</f>
        <v>0</v>
      </c>
      <c r="E22" s="24" t="s">
        <v>64</v>
      </c>
      <c r="F22" s="24"/>
      <c r="H22" s="34">
        <f>SUM(H20:H21)</f>
        <v>0</v>
      </c>
      <c r="J22" s="24"/>
      <c r="K22" s="24"/>
      <c r="L22" s="24"/>
    </row>
    <row r="23" spans="1:12" x14ac:dyDescent="0.25">
      <c r="B23" s="51"/>
      <c r="C23" s="47"/>
      <c r="J23" s="24"/>
      <c r="K23" s="24"/>
      <c r="L23" s="24"/>
    </row>
    <row r="24" spans="1:12" x14ac:dyDescent="0.25">
      <c r="B24" s="49" t="s">
        <v>63</v>
      </c>
      <c r="C24" s="47"/>
      <c r="E24" s="50" t="s">
        <v>89</v>
      </c>
      <c r="F24" s="47"/>
      <c r="H24" s="47"/>
      <c r="J24" s="24"/>
      <c r="K24" s="24"/>
      <c r="L24" s="24"/>
    </row>
    <row r="25" spans="1:12" x14ac:dyDescent="0.25">
      <c r="A25" s="24"/>
      <c r="B25" s="24" t="s">
        <v>53</v>
      </c>
      <c r="C25" s="47"/>
      <c r="E25" s="24" t="s">
        <v>2</v>
      </c>
      <c r="F25" s="47"/>
      <c r="H25" s="170"/>
      <c r="J25" s="24"/>
      <c r="K25" s="24"/>
      <c r="L25" s="24"/>
    </row>
    <row r="26" spans="1:12" x14ac:dyDescent="0.25">
      <c r="B26" s="51" t="str">
        <f>B11</f>
        <v>Driftskostnader drosje</v>
      </c>
      <c r="C26" s="171"/>
      <c r="E26" s="24" t="s">
        <v>3</v>
      </c>
      <c r="H26" s="47"/>
      <c r="J26" s="24"/>
      <c r="K26" s="24"/>
      <c r="L26" s="24"/>
    </row>
    <row r="27" spans="1:12" x14ac:dyDescent="0.25">
      <c r="B27" s="51" t="str">
        <f>B12</f>
        <v>Andre dr.kostnader</v>
      </c>
      <c r="C27" s="171"/>
      <c r="E27" s="24" t="s">
        <v>67</v>
      </c>
      <c r="F27" s="24"/>
      <c r="G27" s="24"/>
      <c r="H27" s="34">
        <f>SUM(H25:H26)</f>
        <v>0</v>
      </c>
      <c r="J27" s="24"/>
      <c r="K27" s="24"/>
      <c r="L27" s="24"/>
    </row>
    <row r="28" spans="1:12" x14ac:dyDescent="0.25">
      <c r="B28" s="51" t="str">
        <f>B14</f>
        <v>Rentekostnader</v>
      </c>
      <c r="C28" s="47"/>
      <c r="J28" s="24"/>
      <c r="K28" s="24"/>
      <c r="L28" s="24"/>
    </row>
    <row r="29" spans="1:12" x14ac:dyDescent="0.25">
      <c r="B29" s="24" t="s">
        <v>65</v>
      </c>
      <c r="C29" s="34">
        <f>SUM(C25:C28)</f>
        <v>0</v>
      </c>
      <c r="H29" s="172" t="s">
        <v>15</v>
      </c>
      <c r="J29" s="24"/>
      <c r="K29" s="24"/>
      <c r="L29" s="24"/>
    </row>
    <row r="30" spans="1:12" x14ac:dyDescent="0.25">
      <c r="B30" s="24"/>
      <c r="C30" s="47"/>
      <c r="H30" s="172"/>
      <c r="J30" s="24"/>
      <c r="K30" s="24"/>
      <c r="L30" s="24"/>
    </row>
    <row r="31" spans="1:12" x14ac:dyDescent="0.25">
      <c r="A31" s="24" t="s">
        <v>7</v>
      </c>
      <c r="B31" s="24" t="s">
        <v>59</v>
      </c>
      <c r="C31" s="52">
        <f>C22-C29</f>
        <v>0</v>
      </c>
      <c r="H31" s="173"/>
      <c r="I31" s="174"/>
      <c r="J31" s="175"/>
      <c r="K31" s="24"/>
      <c r="L31" s="24"/>
    </row>
    <row r="32" spans="1:12" x14ac:dyDescent="0.25">
      <c r="B32" s="24"/>
      <c r="C32" s="47"/>
      <c r="H32" s="173"/>
      <c r="I32" s="174"/>
      <c r="J32" s="174"/>
    </row>
  </sheetData>
  <pageMargins left="0.78740157480314965" right="0.78740157480314965" top="0.78740157480314965" bottom="0.59055118110236227" header="0.51181102362204722" footer="0.51181102362204722"/>
  <pageSetup paperSize="9" orientation="landscape" horizontalDpi="300" verticalDpi="300" r:id="rId1"/>
  <headerFooter alignWithMargins="0">
    <oddHeader>&amp;COppgave 2.10</oddHeader>
    <oddFooter>&amp;CSide &amp;P av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65"/>
  <sheetViews>
    <sheetView showGridLines="0" showZeros="0" workbookViewId="0">
      <selection activeCell="K11" sqref="K11"/>
    </sheetView>
  </sheetViews>
  <sheetFormatPr baseColWidth="10" defaultRowHeight="15.75" x14ac:dyDescent="0.25"/>
  <cols>
    <col min="1" max="1" width="6.140625" style="25" bestFit="1" customWidth="1"/>
    <col min="2" max="2" width="24.5703125" style="25" customWidth="1"/>
    <col min="3" max="14" width="9.5703125" style="25" customWidth="1"/>
    <col min="15" max="15" width="3" style="25" bestFit="1" customWidth="1"/>
    <col min="16" max="23" width="9.5703125" style="25" customWidth="1"/>
    <col min="24" max="24" width="8.140625" style="25" bestFit="1" customWidth="1"/>
    <col min="25" max="25" width="3.28515625" style="25" customWidth="1"/>
    <col min="26" max="29" width="11.42578125" style="24"/>
    <col min="30" max="256" width="11.42578125" style="25"/>
    <col min="257" max="257" width="6.140625" style="25" bestFit="1" customWidth="1"/>
    <col min="258" max="258" width="24.5703125" style="25" customWidth="1"/>
    <col min="259" max="270" width="9.5703125" style="25" customWidth="1"/>
    <col min="271" max="271" width="3" style="25" bestFit="1" customWidth="1"/>
    <col min="272" max="279" width="9.5703125" style="25" customWidth="1"/>
    <col min="280" max="280" width="8.140625" style="25" bestFit="1" customWidth="1"/>
    <col min="281" max="281" width="3.28515625" style="25" customWidth="1"/>
    <col min="282" max="512" width="11.42578125" style="25"/>
    <col min="513" max="513" width="6.140625" style="25" bestFit="1" customWidth="1"/>
    <col min="514" max="514" width="24.5703125" style="25" customWidth="1"/>
    <col min="515" max="526" width="9.5703125" style="25" customWidth="1"/>
    <col min="527" max="527" width="3" style="25" bestFit="1" customWidth="1"/>
    <col min="528" max="535" width="9.5703125" style="25" customWidth="1"/>
    <col min="536" max="536" width="8.140625" style="25" bestFit="1" customWidth="1"/>
    <col min="537" max="537" width="3.28515625" style="25" customWidth="1"/>
    <col min="538" max="768" width="11.42578125" style="25"/>
    <col min="769" max="769" width="6.140625" style="25" bestFit="1" customWidth="1"/>
    <col min="770" max="770" width="24.5703125" style="25" customWidth="1"/>
    <col min="771" max="782" width="9.5703125" style="25" customWidth="1"/>
    <col min="783" max="783" width="3" style="25" bestFit="1" customWidth="1"/>
    <col min="784" max="791" width="9.5703125" style="25" customWidth="1"/>
    <col min="792" max="792" width="8.140625" style="25" bestFit="1" customWidth="1"/>
    <col min="793" max="793" width="3.28515625" style="25" customWidth="1"/>
    <col min="794" max="1024" width="11.42578125" style="25"/>
    <col min="1025" max="1025" width="6.140625" style="25" bestFit="1" customWidth="1"/>
    <col min="1026" max="1026" width="24.5703125" style="25" customWidth="1"/>
    <col min="1027" max="1038" width="9.5703125" style="25" customWidth="1"/>
    <col min="1039" max="1039" width="3" style="25" bestFit="1" customWidth="1"/>
    <col min="1040" max="1047" width="9.5703125" style="25" customWidth="1"/>
    <col min="1048" max="1048" width="8.140625" style="25" bestFit="1" customWidth="1"/>
    <col min="1049" max="1049" width="3.28515625" style="25" customWidth="1"/>
    <col min="1050" max="1280" width="11.42578125" style="25"/>
    <col min="1281" max="1281" width="6.140625" style="25" bestFit="1" customWidth="1"/>
    <col min="1282" max="1282" width="24.5703125" style="25" customWidth="1"/>
    <col min="1283" max="1294" width="9.5703125" style="25" customWidth="1"/>
    <col min="1295" max="1295" width="3" style="25" bestFit="1" customWidth="1"/>
    <col min="1296" max="1303" width="9.5703125" style="25" customWidth="1"/>
    <col min="1304" max="1304" width="8.140625" style="25" bestFit="1" customWidth="1"/>
    <col min="1305" max="1305" width="3.28515625" style="25" customWidth="1"/>
    <col min="1306" max="1536" width="11.42578125" style="25"/>
    <col min="1537" max="1537" width="6.140625" style="25" bestFit="1" customWidth="1"/>
    <col min="1538" max="1538" width="24.5703125" style="25" customWidth="1"/>
    <col min="1539" max="1550" width="9.5703125" style="25" customWidth="1"/>
    <col min="1551" max="1551" width="3" style="25" bestFit="1" customWidth="1"/>
    <col min="1552" max="1559" width="9.5703125" style="25" customWidth="1"/>
    <col min="1560" max="1560" width="8.140625" style="25" bestFit="1" customWidth="1"/>
    <col min="1561" max="1561" width="3.28515625" style="25" customWidth="1"/>
    <col min="1562" max="1792" width="11.42578125" style="25"/>
    <col min="1793" max="1793" width="6.140625" style="25" bestFit="1" customWidth="1"/>
    <col min="1794" max="1794" width="24.5703125" style="25" customWidth="1"/>
    <col min="1795" max="1806" width="9.5703125" style="25" customWidth="1"/>
    <col min="1807" max="1807" width="3" style="25" bestFit="1" customWidth="1"/>
    <col min="1808" max="1815" width="9.5703125" style="25" customWidth="1"/>
    <col min="1816" max="1816" width="8.140625" style="25" bestFit="1" customWidth="1"/>
    <col min="1817" max="1817" width="3.28515625" style="25" customWidth="1"/>
    <col min="1818" max="2048" width="11.42578125" style="25"/>
    <col min="2049" max="2049" width="6.140625" style="25" bestFit="1" customWidth="1"/>
    <col min="2050" max="2050" width="24.5703125" style="25" customWidth="1"/>
    <col min="2051" max="2062" width="9.5703125" style="25" customWidth="1"/>
    <col min="2063" max="2063" width="3" style="25" bestFit="1" customWidth="1"/>
    <col min="2064" max="2071" width="9.5703125" style="25" customWidth="1"/>
    <col min="2072" max="2072" width="8.140625" style="25" bestFit="1" customWidth="1"/>
    <col min="2073" max="2073" width="3.28515625" style="25" customWidth="1"/>
    <col min="2074" max="2304" width="11.42578125" style="25"/>
    <col min="2305" max="2305" width="6.140625" style="25" bestFit="1" customWidth="1"/>
    <col min="2306" max="2306" width="24.5703125" style="25" customWidth="1"/>
    <col min="2307" max="2318" width="9.5703125" style="25" customWidth="1"/>
    <col min="2319" max="2319" width="3" style="25" bestFit="1" customWidth="1"/>
    <col min="2320" max="2327" width="9.5703125" style="25" customWidth="1"/>
    <col min="2328" max="2328" width="8.140625" style="25" bestFit="1" customWidth="1"/>
    <col min="2329" max="2329" width="3.28515625" style="25" customWidth="1"/>
    <col min="2330" max="2560" width="11.42578125" style="25"/>
    <col min="2561" max="2561" width="6.140625" style="25" bestFit="1" customWidth="1"/>
    <col min="2562" max="2562" width="24.5703125" style="25" customWidth="1"/>
    <col min="2563" max="2574" width="9.5703125" style="25" customWidth="1"/>
    <col min="2575" max="2575" width="3" style="25" bestFit="1" customWidth="1"/>
    <col min="2576" max="2583" width="9.5703125" style="25" customWidth="1"/>
    <col min="2584" max="2584" width="8.140625" style="25" bestFit="1" customWidth="1"/>
    <col min="2585" max="2585" width="3.28515625" style="25" customWidth="1"/>
    <col min="2586" max="2816" width="11.42578125" style="25"/>
    <col min="2817" max="2817" width="6.140625" style="25" bestFit="1" customWidth="1"/>
    <col min="2818" max="2818" width="24.5703125" style="25" customWidth="1"/>
    <col min="2819" max="2830" width="9.5703125" style="25" customWidth="1"/>
    <col min="2831" max="2831" width="3" style="25" bestFit="1" customWidth="1"/>
    <col min="2832" max="2839" width="9.5703125" style="25" customWidth="1"/>
    <col min="2840" max="2840" width="8.140625" style="25" bestFit="1" customWidth="1"/>
    <col min="2841" max="2841" width="3.28515625" style="25" customWidth="1"/>
    <col min="2842" max="3072" width="11.42578125" style="25"/>
    <col min="3073" max="3073" width="6.140625" style="25" bestFit="1" customWidth="1"/>
    <col min="3074" max="3074" width="24.5703125" style="25" customWidth="1"/>
    <col min="3075" max="3086" width="9.5703125" style="25" customWidth="1"/>
    <col min="3087" max="3087" width="3" style="25" bestFit="1" customWidth="1"/>
    <col min="3088" max="3095" width="9.5703125" style="25" customWidth="1"/>
    <col min="3096" max="3096" width="8.140625" style="25" bestFit="1" customWidth="1"/>
    <col min="3097" max="3097" width="3.28515625" style="25" customWidth="1"/>
    <col min="3098" max="3328" width="11.42578125" style="25"/>
    <col min="3329" max="3329" width="6.140625" style="25" bestFit="1" customWidth="1"/>
    <col min="3330" max="3330" width="24.5703125" style="25" customWidth="1"/>
    <col min="3331" max="3342" width="9.5703125" style="25" customWidth="1"/>
    <col min="3343" max="3343" width="3" style="25" bestFit="1" customWidth="1"/>
    <col min="3344" max="3351" width="9.5703125" style="25" customWidth="1"/>
    <col min="3352" max="3352" width="8.140625" style="25" bestFit="1" customWidth="1"/>
    <col min="3353" max="3353" width="3.28515625" style="25" customWidth="1"/>
    <col min="3354" max="3584" width="11.42578125" style="25"/>
    <col min="3585" max="3585" width="6.140625" style="25" bestFit="1" customWidth="1"/>
    <col min="3586" max="3586" width="24.5703125" style="25" customWidth="1"/>
    <col min="3587" max="3598" width="9.5703125" style="25" customWidth="1"/>
    <col min="3599" max="3599" width="3" style="25" bestFit="1" customWidth="1"/>
    <col min="3600" max="3607" width="9.5703125" style="25" customWidth="1"/>
    <col min="3608" max="3608" width="8.140625" style="25" bestFit="1" customWidth="1"/>
    <col min="3609" max="3609" width="3.28515625" style="25" customWidth="1"/>
    <col min="3610" max="3840" width="11.42578125" style="25"/>
    <col min="3841" max="3841" width="6.140625" style="25" bestFit="1" customWidth="1"/>
    <col min="3842" max="3842" width="24.5703125" style="25" customWidth="1"/>
    <col min="3843" max="3854" width="9.5703125" style="25" customWidth="1"/>
    <col min="3855" max="3855" width="3" style="25" bestFit="1" customWidth="1"/>
    <col min="3856" max="3863" width="9.5703125" style="25" customWidth="1"/>
    <col min="3864" max="3864" width="8.140625" style="25" bestFit="1" customWidth="1"/>
    <col min="3865" max="3865" width="3.28515625" style="25" customWidth="1"/>
    <col min="3866" max="4096" width="11.42578125" style="25"/>
    <col min="4097" max="4097" width="6.140625" style="25" bestFit="1" customWidth="1"/>
    <col min="4098" max="4098" width="24.5703125" style="25" customWidth="1"/>
    <col min="4099" max="4110" width="9.5703125" style="25" customWidth="1"/>
    <col min="4111" max="4111" width="3" style="25" bestFit="1" customWidth="1"/>
    <col min="4112" max="4119" width="9.5703125" style="25" customWidth="1"/>
    <col min="4120" max="4120" width="8.140625" style="25" bestFit="1" customWidth="1"/>
    <col min="4121" max="4121" width="3.28515625" style="25" customWidth="1"/>
    <col min="4122" max="4352" width="11.42578125" style="25"/>
    <col min="4353" max="4353" width="6.140625" style="25" bestFit="1" customWidth="1"/>
    <col min="4354" max="4354" width="24.5703125" style="25" customWidth="1"/>
    <col min="4355" max="4366" width="9.5703125" style="25" customWidth="1"/>
    <col min="4367" max="4367" width="3" style="25" bestFit="1" customWidth="1"/>
    <col min="4368" max="4375" width="9.5703125" style="25" customWidth="1"/>
    <col min="4376" max="4376" width="8.140625" style="25" bestFit="1" customWidth="1"/>
    <col min="4377" max="4377" width="3.28515625" style="25" customWidth="1"/>
    <col min="4378" max="4608" width="11.42578125" style="25"/>
    <col min="4609" max="4609" width="6.140625" style="25" bestFit="1" customWidth="1"/>
    <col min="4610" max="4610" width="24.5703125" style="25" customWidth="1"/>
    <col min="4611" max="4622" width="9.5703125" style="25" customWidth="1"/>
    <col min="4623" max="4623" width="3" style="25" bestFit="1" customWidth="1"/>
    <col min="4624" max="4631" width="9.5703125" style="25" customWidth="1"/>
    <col min="4632" max="4632" width="8.140625" style="25" bestFit="1" customWidth="1"/>
    <col min="4633" max="4633" width="3.28515625" style="25" customWidth="1"/>
    <col min="4634" max="4864" width="11.42578125" style="25"/>
    <col min="4865" max="4865" width="6.140625" style="25" bestFit="1" customWidth="1"/>
    <col min="4866" max="4866" width="24.5703125" style="25" customWidth="1"/>
    <col min="4867" max="4878" width="9.5703125" style="25" customWidth="1"/>
    <col min="4879" max="4879" width="3" style="25" bestFit="1" customWidth="1"/>
    <col min="4880" max="4887" width="9.5703125" style="25" customWidth="1"/>
    <col min="4888" max="4888" width="8.140625" style="25" bestFit="1" customWidth="1"/>
    <col min="4889" max="4889" width="3.28515625" style="25" customWidth="1"/>
    <col min="4890" max="5120" width="11.42578125" style="25"/>
    <col min="5121" max="5121" width="6.140625" style="25" bestFit="1" customWidth="1"/>
    <col min="5122" max="5122" width="24.5703125" style="25" customWidth="1"/>
    <col min="5123" max="5134" width="9.5703125" style="25" customWidth="1"/>
    <col min="5135" max="5135" width="3" style="25" bestFit="1" customWidth="1"/>
    <col min="5136" max="5143" width="9.5703125" style="25" customWidth="1"/>
    <col min="5144" max="5144" width="8.140625" style="25" bestFit="1" customWidth="1"/>
    <col min="5145" max="5145" width="3.28515625" style="25" customWidth="1"/>
    <col min="5146" max="5376" width="11.42578125" style="25"/>
    <col min="5377" max="5377" width="6.140625" style="25" bestFit="1" customWidth="1"/>
    <col min="5378" max="5378" width="24.5703125" style="25" customWidth="1"/>
    <col min="5379" max="5390" width="9.5703125" style="25" customWidth="1"/>
    <col min="5391" max="5391" width="3" style="25" bestFit="1" customWidth="1"/>
    <col min="5392" max="5399" width="9.5703125" style="25" customWidth="1"/>
    <col min="5400" max="5400" width="8.140625" style="25" bestFit="1" customWidth="1"/>
    <col min="5401" max="5401" width="3.28515625" style="25" customWidth="1"/>
    <col min="5402" max="5632" width="11.42578125" style="25"/>
    <col min="5633" max="5633" width="6.140625" style="25" bestFit="1" customWidth="1"/>
    <col min="5634" max="5634" width="24.5703125" style="25" customWidth="1"/>
    <col min="5635" max="5646" width="9.5703125" style="25" customWidth="1"/>
    <col min="5647" max="5647" width="3" style="25" bestFit="1" customWidth="1"/>
    <col min="5648" max="5655" width="9.5703125" style="25" customWidth="1"/>
    <col min="5656" max="5656" width="8.140625" style="25" bestFit="1" customWidth="1"/>
    <col min="5657" max="5657" width="3.28515625" style="25" customWidth="1"/>
    <col min="5658" max="5888" width="11.42578125" style="25"/>
    <col min="5889" max="5889" width="6.140625" style="25" bestFit="1" customWidth="1"/>
    <col min="5890" max="5890" width="24.5703125" style="25" customWidth="1"/>
    <col min="5891" max="5902" width="9.5703125" style="25" customWidth="1"/>
    <col min="5903" max="5903" width="3" style="25" bestFit="1" customWidth="1"/>
    <col min="5904" max="5911" width="9.5703125" style="25" customWidth="1"/>
    <col min="5912" max="5912" width="8.140625" style="25" bestFit="1" customWidth="1"/>
    <col min="5913" max="5913" width="3.28515625" style="25" customWidth="1"/>
    <col min="5914" max="6144" width="11.42578125" style="25"/>
    <col min="6145" max="6145" width="6.140625" style="25" bestFit="1" customWidth="1"/>
    <col min="6146" max="6146" width="24.5703125" style="25" customWidth="1"/>
    <col min="6147" max="6158" width="9.5703125" style="25" customWidth="1"/>
    <col min="6159" max="6159" width="3" style="25" bestFit="1" customWidth="1"/>
    <col min="6160" max="6167" width="9.5703125" style="25" customWidth="1"/>
    <col min="6168" max="6168" width="8.140625" style="25" bestFit="1" customWidth="1"/>
    <col min="6169" max="6169" width="3.28515625" style="25" customWidth="1"/>
    <col min="6170" max="6400" width="11.42578125" style="25"/>
    <col min="6401" max="6401" width="6.140625" style="25" bestFit="1" customWidth="1"/>
    <col min="6402" max="6402" width="24.5703125" style="25" customWidth="1"/>
    <col min="6403" max="6414" width="9.5703125" style="25" customWidth="1"/>
    <col min="6415" max="6415" width="3" style="25" bestFit="1" customWidth="1"/>
    <col min="6416" max="6423" width="9.5703125" style="25" customWidth="1"/>
    <col min="6424" max="6424" width="8.140625" style="25" bestFit="1" customWidth="1"/>
    <col min="6425" max="6425" width="3.28515625" style="25" customWidth="1"/>
    <col min="6426" max="6656" width="11.42578125" style="25"/>
    <col min="6657" max="6657" width="6.140625" style="25" bestFit="1" customWidth="1"/>
    <col min="6658" max="6658" width="24.5703125" style="25" customWidth="1"/>
    <col min="6659" max="6670" width="9.5703125" style="25" customWidth="1"/>
    <col min="6671" max="6671" width="3" style="25" bestFit="1" customWidth="1"/>
    <col min="6672" max="6679" width="9.5703125" style="25" customWidth="1"/>
    <col min="6680" max="6680" width="8.140625" style="25" bestFit="1" customWidth="1"/>
    <col min="6681" max="6681" width="3.28515625" style="25" customWidth="1"/>
    <col min="6682" max="6912" width="11.42578125" style="25"/>
    <col min="6913" max="6913" width="6.140625" style="25" bestFit="1" customWidth="1"/>
    <col min="6914" max="6914" width="24.5703125" style="25" customWidth="1"/>
    <col min="6915" max="6926" width="9.5703125" style="25" customWidth="1"/>
    <col min="6927" max="6927" width="3" style="25" bestFit="1" customWidth="1"/>
    <col min="6928" max="6935" width="9.5703125" style="25" customWidth="1"/>
    <col min="6936" max="6936" width="8.140625" style="25" bestFit="1" customWidth="1"/>
    <col min="6937" max="6937" width="3.28515625" style="25" customWidth="1"/>
    <col min="6938" max="7168" width="11.42578125" style="25"/>
    <col min="7169" max="7169" width="6.140625" style="25" bestFit="1" customWidth="1"/>
    <col min="7170" max="7170" width="24.5703125" style="25" customWidth="1"/>
    <col min="7171" max="7182" width="9.5703125" style="25" customWidth="1"/>
    <col min="7183" max="7183" width="3" style="25" bestFit="1" customWidth="1"/>
    <col min="7184" max="7191" width="9.5703125" style="25" customWidth="1"/>
    <col min="7192" max="7192" width="8.140625" style="25" bestFit="1" customWidth="1"/>
    <col min="7193" max="7193" width="3.28515625" style="25" customWidth="1"/>
    <col min="7194" max="7424" width="11.42578125" style="25"/>
    <col min="7425" max="7425" width="6.140625" style="25" bestFit="1" customWidth="1"/>
    <col min="7426" max="7426" width="24.5703125" style="25" customWidth="1"/>
    <col min="7427" max="7438" width="9.5703125" style="25" customWidth="1"/>
    <col min="7439" max="7439" width="3" style="25" bestFit="1" customWidth="1"/>
    <col min="7440" max="7447" width="9.5703125" style="25" customWidth="1"/>
    <col min="7448" max="7448" width="8.140625" style="25" bestFit="1" customWidth="1"/>
    <col min="7449" max="7449" width="3.28515625" style="25" customWidth="1"/>
    <col min="7450" max="7680" width="11.42578125" style="25"/>
    <col min="7681" max="7681" width="6.140625" style="25" bestFit="1" customWidth="1"/>
    <col min="7682" max="7682" width="24.5703125" style="25" customWidth="1"/>
    <col min="7683" max="7694" width="9.5703125" style="25" customWidth="1"/>
    <col min="7695" max="7695" width="3" style="25" bestFit="1" customWidth="1"/>
    <col min="7696" max="7703" width="9.5703125" style="25" customWidth="1"/>
    <col min="7704" max="7704" width="8.140625" style="25" bestFit="1" customWidth="1"/>
    <col min="7705" max="7705" width="3.28515625" style="25" customWidth="1"/>
    <col min="7706" max="7936" width="11.42578125" style="25"/>
    <col min="7937" max="7937" width="6.140625" style="25" bestFit="1" customWidth="1"/>
    <col min="7938" max="7938" width="24.5703125" style="25" customWidth="1"/>
    <col min="7939" max="7950" width="9.5703125" style="25" customWidth="1"/>
    <col min="7951" max="7951" width="3" style="25" bestFit="1" customWidth="1"/>
    <col min="7952" max="7959" width="9.5703125" style="25" customWidth="1"/>
    <col min="7960" max="7960" width="8.140625" style="25" bestFit="1" customWidth="1"/>
    <col min="7961" max="7961" width="3.28515625" style="25" customWidth="1"/>
    <col min="7962" max="8192" width="11.42578125" style="25"/>
    <col min="8193" max="8193" width="6.140625" style="25" bestFit="1" customWidth="1"/>
    <col min="8194" max="8194" width="24.5703125" style="25" customWidth="1"/>
    <col min="8195" max="8206" width="9.5703125" style="25" customWidth="1"/>
    <col min="8207" max="8207" width="3" style="25" bestFit="1" customWidth="1"/>
    <col min="8208" max="8215" width="9.5703125" style="25" customWidth="1"/>
    <col min="8216" max="8216" width="8.140625" style="25" bestFit="1" customWidth="1"/>
    <col min="8217" max="8217" width="3.28515625" style="25" customWidth="1"/>
    <col min="8218" max="8448" width="11.42578125" style="25"/>
    <col min="8449" max="8449" width="6.140625" style="25" bestFit="1" customWidth="1"/>
    <col min="8450" max="8450" width="24.5703125" style="25" customWidth="1"/>
    <col min="8451" max="8462" width="9.5703125" style="25" customWidth="1"/>
    <col min="8463" max="8463" width="3" style="25" bestFit="1" customWidth="1"/>
    <col min="8464" max="8471" width="9.5703125" style="25" customWidth="1"/>
    <col min="8472" max="8472" width="8.140625" style="25" bestFit="1" customWidth="1"/>
    <col min="8473" max="8473" width="3.28515625" style="25" customWidth="1"/>
    <col min="8474" max="8704" width="11.42578125" style="25"/>
    <col min="8705" max="8705" width="6.140625" style="25" bestFit="1" customWidth="1"/>
    <col min="8706" max="8706" width="24.5703125" style="25" customWidth="1"/>
    <col min="8707" max="8718" width="9.5703125" style="25" customWidth="1"/>
    <col min="8719" max="8719" width="3" style="25" bestFit="1" customWidth="1"/>
    <col min="8720" max="8727" width="9.5703125" style="25" customWidth="1"/>
    <col min="8728" max="8728" width="8.140625" style="25" bestFit="1" customWidth="1"/>
    <col min="8729" max="8729" width="3.28515625" style="25" customWidth="1"/>
    <col min="8730" max="8960" width="11.42578125" style="25"/>
    <col min="8961" max="8961" width="6.140625" style="25" bestFit="1" customWidth="1"/>
    <col min="8962" max="8962" width="24.5703125" style="25" customWidth="1"/>
    <col min="8963" max="8974" width="9.5703125" style="25" customWidth="1"/>
    <col min="8975" max="8975" width="3" style="25" bestFit="1" customWidth="1"/>
    <col min="8976" max="8983" width="9.5703125" style="25" customWidth="1"/>
    <col min="8984" max="8984" width="8.140625" style="25" bestFit="1" customWidth="1"/>
    <col min="8985" max="8985" width="3.28515625" style="25" customWidth="1"/>
    <col min="8986" max="9216" width="11.42578125" style="25"/>
    <col min="9217" max="9217" width="6.140625" style="25" bestFit="1" customWidth="1"/>
    <col min="9218" max="9218" width="24.5703125" style="25" customWidth="1"/>
    <col min="9219" max="9230" width="9.5703125" style="25" customWidth="1"/>
    <col min="9231" max="9231" width="3" style="25" bestFit="1" customWidth="1"/>
    <col min="9232" max="9239" width="9.5703125" style="25" customWidth="1"/>
    <col min="9240" max="9240" width="8.140625" style="25" bestFit="1" customWidth="1"/>
    <col min="9241" max="9241" width="3.28515625" style="25" customWidth="1"/>
    <col min="9242" max="9472" width="11.42578125" style="25"/>
    <col min="9473" max="9473" width="6.140625" style="25" bestFit="1" customWidth="1"/>
    <col min="9474" max="9474" width="24.5703125" style="25" customWidth="1"/>
    <col min="9475" max="9486" width="9.5703125" style="25" customWidth="1"/>
    <col min="9487" max="9487" width="3" style="25" bestFit="1" customWidth="1"/>
    <col min="9488" max="9495" width="9.5703125" style="25" customWidth="1"/>
    <col min="9496" max="9496" width="8.140625" style="25" bestFit="1" customWidth="1"/>
    <col min="9497" max="9497" width="3.28515625" style="25" customWidth="1"/>
    <col min="9498" max="9728" width="11.42578125" style="25"/>
    <col min="9729" max="9729" width="6.140625" style="25" bestFit="1" customWidth="1"/>
    <col min="9730" max="9730" width="24.5703125" style="25" customWidth="1"/>
    <col min="9731" max="9742" width="9.5703125" style="25" customWidth="1"/>
    <col min="9743" max="9743" width="3" style="25" bestFit="1" customWidth="1"/>
    <col min="9744" max="9751" width="9.5703125" style="25" customWidth="1"/>
    <col min="9752" max="9752" width="8.140625" style="25" bestFit="1" customWidth="1"/>
    <col min="9753" max="9753" width="3.28515625" style="25" customWidth="1"/>
    <col min="9754" max="9984" width="11.42578125" style="25"/>
    <col min="9985" max="9985" width="6.140625" style="25" bestFit="1" customWidth="1"/>
    <col min="9986" max="9986" width="24.5703125" style="25" customWidth="1"/>
    <col min="9987" max="9998" width="9.5703125" style="25" customWidth="1"/>
    <col min="9999" max="9999" width="3" style="25" bestFit="1" customWidth="1"/>
    <col min="10000" max="10007" width="9.5703125" style="25" customWidth="1"/>
    <col min="10008" max="10008" width="8.140625" style="25" bestFit="1" customWidth="1"/>
    <col min="10009" max="10009" width="3.28515625" style="25" customWidth="1"/>
    <col min="10010" max="10240" width="11.42578125" style="25"/>
    <col min="10241" max="10241" width="6.140625" style="25" bestFit="1" customWidth="1"/>
    <col min="10242" max="10242" width="24.5703125" style="25" customWidth="1"/>
    <col min="10243" max="10254" width="9.5703125" style="25" customWidth="1"/>
    <col min="10255" max="10255" width="3" style="25" bestFit="1" customWidth="1"/>
    <col min="10256" max="10263" width="9.5703125" style="25" customWidth="1"/>
    <col min="10264" max="10264" width="8.140625" style="25" bestFit="1" customWidth="1"/>
    <col min="10265" max="10265" width="3.28515625" style="25" customWidth="1"/>
    <col min="10266" max="10496" width="11.42578125" style="25"/>
    <col min="10497" max="10497" width="6.140625" style="25" bestFit="1" customWidth="1"/>
    <col min="10498" max="10498" width="24.5703125" style="25" customWidth="1"/>
    <col min="10499" max="10510" width="9.5703125" style="25" customWidth="1"/>
    <col min="10511" max="10511" width="3" style="25" bestFit="1" customWidth="1"/>
    <col min="10512" max="10519" width="9.5703125" style="25" customWidth="1"/>
    <col min="10520" max="10520" width="8.140625" style="25" bestFit="1" customWidth="1"/>
    <col min="10521" max="10521" width="3.28515625" style="25" customWidth="1"/>
    <col min="10522" max="10752" width="11.42578125" style="25"/>
    <col min="10753" max="10753" width="6.140625" style="25" bestFit="1" customWidth="1"/>
    <col min="10754" max="10754" width="24.5703125" style="25" customWidth="1"/>
    <col min="10755" max="10766" width="9.5703125" style="25" customWidth="1"/>
    <col min="10767" max="10767" width="3" style="25" bestFit="1" customWidth="1"/>
    <col min="10768" max="10775" width="9.5703125" style="25" customWidth="1"/>
    <col min="10776" max="10776" width="8.140625" style="25" bestFit="1" customWidth="1"/>
    <col min="10777" max="10777" width="3.28515625" style="25" customWidth="1"/>
    <col min="10778" max="11008" width="11.42578125" style="25"/>
    <col min="11009" max="11009" width="6.140625" style="25" bestFit="1" customWidth="1"/>
    <col min="11010" max="11010" width="24.5703125" style="25" customWidth="1"/>
    <col min="11011" max="11022" width="9.5703125" style="25" customWidth="1"/>
    <col min="11023" max="11023" width="3" style="25" bestFit="1" customWidth="1"/>
    <col min="11024" max="11031" width="9.5703125" style="25" customWidth="1"/>
    <col min="11032" max="11032" width="8.140625" style="25" bestFit="1" customWidth="1"/>
    <col min="11033" max="11033" width="3.28515625" style="25" customWidth="1"/>
    <col min="11034" max="11264" width="11.42578125" style="25"/>
    <col min="11265" max="11265" width="6.140625" style="25" bestFit="1" customWidth="1"/>
    <col min="11266" max="11266" width="24.5703125" style="25" customWidth="1"/>
    <col min="11267" max="11278" width="9.5703125" style="25" customWidth="1"/>
    <col min="11279" max="11279" width="3" style="25" bestFit="1" customWidth="1"/>
    <col min="11280" max="11287" width="9.5703125" style="25" customWidth="1"/>
    <col min="11288" max="11288" width="8.140625" style="25" bestFit="1" customWidth="1"/>
    <col min="11289" max="11289" width="3.28515625" style="25" customWidth="1"/>
    <col min="11290" max="11520" width="11.42578125" style="25"/>
    <col min="11521" max="11521" width="6.140625" style="25" bestFit="1" customWidth="1"/>
    <col min="11522" max="11522" width="24.5703125" style="25" customWidth="1"/>
    <col min="11523" max="11534" width="9.5703125" style="25" customWidth="1"/>
    <col min="11535" max="11535" width="3" style="25" bestFit="1" customWidth="1"/>
    <col min="11536" max="11543" width="9.5703125" style="25" customWidth="1"/>
    <col min="11544" max="11544" width="8.140625" style="25" bestFit="1" customWidth="1"/>
    <col min="11545" max="11545" width="3.28515625" style="25" customWidth="1"/>
    <col min="11546" max="11776" width="11.42578125" style="25"/>
    <col min="11777" max="11777" width="6.140625" style="25" bestFit="1" customWidth="1"/>
    <col min="11778" max="11778" width="24.5703125" style="25" customWidth="1"/>
    <col min="11779" max="11790" width="9.5703125" style="25" customWidth="1"/>
    <col min="11791" max="11791" width="3" style="25" bestFit="1" customWidth="1"/>
    <col min="11792" max="11799" width="9.5703125" style="25" customWidth="1"/>
    <col min="11800" max="11800" width="8.140625" style="25" bestFit="1" customWidth="1"/>
    <col min="11801" max="11801" width="3.28515625" style="25" customWidth="1"/>
    <col min="11802" max="12032" width="11.42578125" style="25"/>
    <col min="12033" max="12033" width="6.140625" style="25" bestFit="1" customWidth="1"/>
    <col min="12034" max="12034" width="24.5703125" style="25" customWidth="1"/>
    <col min="12035" max="12046" width="9.5703125" style="25" customWidth="1"/>
    <col min="12047" max="12047" width="3" style="25" bestFit="1" customWidth="1"/>
    <col min="12048" max="12055" width="9.5703125" style="25" customWidth="1"/>
    <col min="12056" max="12056" width="8.140625" style="25" bestFit="1" customWidth="1"/>
    <col min="12057" max="12057" width="3.28515625" style="25" customWidth="1"/>
    <col min="12058" max="12288" width="11.42578125" style="25"/>
    <col min="12289" max="12289" width="6.140625" style="25" bestFit="1" customWidth="1"/>
    <col min="12290" max="12290" width="24.5703125" style="25" customWidth="1"/>
    <col min="12291" max="12302" width="9.5703125" style="25" customWidth="1"/>
    <col min="12303" max="12303" width="3" style="25" bestFit="1" customWidth="1"/>
    <col min="12304" max="12311" width="9.5703125" style="25" customWidth="1"/>
    <col min="12312" max="12312" width="8.140625" style="25" bestFit="1" customWidth="1"/>
    <col min="12313" max="12313" width="3.28515625" style="25" customWidth="1"/>
    <col min="12314" max="12544" width="11.42578125" style="25"/>
    <col min="12545" max="12545" width="6.140625" style="25" bestFit="1" customWidth="1"/>
    <col min="12546" max="12546" width="24.5703125" style="25" customWidth="1"/>
    <col min="12547" max="12558" width="9.5703125" style="25" customWidth="1"/>
    <col min="12559" max="12559" width="3" style="25" bestFit="1" customWidth="1"/>
    <col min="12560" max="12567" width="9.5703125" style="25" customWidth="1"/>
    <col min="12568" max="12568" width="8.140625" style="25" bestFit="1" customWidth="1"/>
    <col min="12569" max="12569" width="3.28515625" style="25" customWidth="1"/>
    <col min="12570" max="12800" width="11.42578125" style="25"/>
    <col min="12801" max="12801" width="6.140625" style="25" bestFit="1" customWidth="1"/>
    <col min="12802" max="12802" width="24.5703125" style="25" customWidth="1"/>
    <col min="12803" max="12814" width="9.5703125" style="25" customWidth="1"/>
    <col min="12815" max="12815" width="3" style="25" bestFit="1" customWidth="1"/>
    <col min="12816" max="12823" width="9.5703125" style="25" customWidth="1"/>
    <col min="12824" max="12824" width="8.140625" style="25" bestFit="1" customWidth="1"/>
    <col min="12825" max="12825" width="3.28515625" style="25" customWidth="1"/>
    <col min="12826" max="13056" width="11.42578125" style="25"/>
    <col min="13057" max="13057" width="6.140625" style="25" bestFit="1" customWidth="1"/>
    <col min="13058" max="13058" width="24.5703125" style="25" customWidth="1"/>
    <col min="13059" max="13070" width="9.5703125" style="25" customWidth="1"/>
    <col min="13071" max="13071" width="3" style="25" bestFit="1" customWidth="1"/>
    <col min="13072" max="13079" width="9.5703125" style="25" customWidth="1"/>
    <col min="13080" max="13080" width="8.140625" style="25" bestFit="1" customWidth="1"/>
    <col min="13081" max="13081" width="3.28515625" style="25" customWidth="1"/>
    <col min="13082" max="13312" width="11.42578125" style="25"/>
    <col min="13313" max="13313" width="6.140625" style="25" bestFit="1" customWidth="1"/>
    <col min="13314" max="13314" width="24.5703125" style="25" customWidth="1"/>
    <col min="13315" max="13326" width="9.5703125" style="25" customWidth="1"/>
    <col min="13327" max="13327" width="3" style="25" bestFit="1" customWidth="1"/>
    <col min="13328" max="13335" width="9.5703125" style="25" customWidth="1"/>
    <col min="13336" max="13336" width="8.140625" style="25" bestFit="1" customWidth="1"/>
    <col min="13337" max="13337" width="3.28515625" style="25" customWidth="1"/>
    <col min="13338" max="13568" width="11.42578125" style="25"/>
    <col min="13569" max="13569" width="6.140625" style="25" bestFit="1" customWidth="1"/>
    <col min="13570" max="13570" width="24.5703125" style="25" customWidth="1"/>
    <col min="13571" max="13582" width="9.5703125" style="25" customWidth="1"/>
    <col min="13583" max="13583" width="3" style="25" bestFit="1" customWidth="1"/>
    <col min="13584" max="13591" width="9.5703125" style="25" customWidth="1"/>
    <col min="13592" max="13592" width="8.140625" style="25" bestFit="1" customWidth="1"/>
    <col min="13593" max="13593" width="3.28515625" style="25" customWidth="1"/>
    <col min="13594" max="13824" width="11.42578125" style="25"/>
    <col min="13825" max="13825" width="6.140625" style="25" bestFit="1" customWidth="1"/>
    <col min="13826" max="13826" width="24.5703125" style="25" customWidth="1"/>
    <col min="13827" max="13838" width="9.5703125" style="25" customWidth="1"/>
    <col min="13839" max="13839" width="3" style="25" bestFit="1" customWidth="1"/>
    <col min="13840" max="13847" width="9.5703125" style="25" customWidth="1"/>
    <col min="13848" max="13848" width="8.140625" style="25" bestFit="1" customWidth="1"/>
    <col min="13849" max="13849" width="3.28515625" style="25" customWidth="1"/>
    <col min="13850" max="14080" width="11.42578125" style="25"/>
    <col min="14081" max="14081" width="6.140625" style="25" bestFit="1" customWidth="1"/>
    <col min="14082" max="14082" width="24.5703125" style="25" customWidth="1"/>
    <col min="14083" max="14094" width="9.5703125" style="25" customWidth="1"/>
    <col min="14095" max="14095" width="3" style="25" bestFit="1" customWidth="1"/>
    <col min="14096" max="14103" width="9.5703125" style="25" customWidth="1"/>
    <col min="14104" max="14104" width="8.140625" style="25" bestFit="1" customWidth="1"/>
    <col min="14105" max="14105" width="3.28515625" style="25" customWidth="1"/>
    <col min="14106" max="14336" width="11.42578125" style="25"/>
    <col min="14337" max="14337" width="6.140625" style="25" bestFit="1" customWidth="1"/>
    <col min="14338" max="14338" width="24.5703125" style="25" customWidth="1"/>
    <col min="14339" max="14350" width="9.5703125" style="25" customWidth="1"/>
    <col min="14351" max="14351" width="3" style="25" bestFit="1" customWidth="1"/>
    <col min="14352" max="14359" width="9.5703125" style="25" customWidth="1"/>
    <col min="14360" max="14360" width="8.140625" style="25" bestFit="1" customWidth="1"/>
    <col min="14361" max="14361" width="3.28515625" style="25" customWidth="1"/>
    <col min="14362" max="14592" width="11.42578125" style="25"/>
    <col min="14593" max="14593" width="6.140625" style="25" bestFit="1" customWidth="1"/>
    <col min="14594" max="14594" width="24.5703125" style="25" customWidth="1"/>
    <col min="14595" max="14606" width="9.5703125" style="25" customWidth="1"/>
    <col min="14607" max="14607" width="3" style="25" bestFit="1" customWidth="1"/>
    <col min="14608" max="14615" width="9.5703125" style="25" customWidth="1"/>
    <col min="14616" max="14616" width="8.140625" style="25" bestFit="1" customWidth="1"/>
    <col min="14617" max="14617" width="3.28515625" style="25" customWidth="1"/>
    <col min="14618" max="14848" width="11.42578125" style="25"/>
    <col min="14849" max="14849" width="6.140625" style="25" bestFit="1" customWidth="1"/>
    <col min="14850" max="14850" width="24.5703125" style="25" customWidth="1"/>
    <col min="14851" max="14862" width="9.5703125" style="25" customWidth="1"/>
    <col min="14863" max="14863" width="3" style="25" bestFit="1" customWidth="1"/>
    <col min="14864" max="14871" width="9.5703125" style="25" customWidth="1"/>
    <col min="14872" max="14872" width="8.140625" style="25" bestFit="1" customWidth="1"/>
    <col min="14873" max="14873" width="3.28515625" style="25" customWidth="1"/>
    <col min="14874" max="15104" width="11.42578125" style="25"/>
    <col min="15105" max="15105" width="6.140625" style="25" bestFit="1" customWidth="1"/>
    <col min="15106" max="15106" width="24.5703125" style="25" customWidth="1"/>
    <col min="15107" max="15118" width="9.5703125" style="25" customWidth="1"/>
    <col min="15119" max="15119" width="3" style="25" bestFit="1" customWidth="1"/>
    <col min="15120" max="15127" width="9.5703125" style="25" customWidth="1"/>
    <col min="15128" max="15128" width="8.140625" style="25" bestFit="1" customWidth="1"/>
    <col min="15129" max="15129" width="3.28515625" style="25" customWidth="1"/>
    <col min="15130" max="15360" width="11.42578125" style="25"/>
    <col min="15361" max="15361" width="6.140625" style="25" bestFit="1" customWidth="1"/>
    <col min="15362" max="15362" width="24.5703125" style="25" customWidth="1"/>
    <col min="15363" max="15374" width="9.5703125" style="25" customWidth="1"/>
    <col min="15375" max="15375" width="3" style="25" bestFit="1" customWidth="1"/>
    <col min="15376" max="15383" width="9.5703125" style="25" customWidth="1"/>
    <col min="15384" max="15384" width="8.140625" style="25" bestFit="1" customWidth="1"/>
    <col min="15385" max="15385" width="3.28515625" style="25" customWidth="1"/>
    <col min="15386" max="15616" width="11.42578125" style="25"/>
    <col min="15617" max="15617" width="6.140625" style="25" bestFit="1" customWidth="1"/>
    <col min="15618" max="15618" width="24.5703125" style="25" customWidth="1"/>
    <col min="15619" max="15630" width="9.5703125" style="25" customWidth="1"/>
    <col min="15631" max="15631" width="3" style="25" bestFit="1" customWidth="1"/>
    <col min="15632" max="15639" width="9.5703125" style="25" customWidth="1"/>
    <col min="15640" max="15640" width="8.140625" style="25" bestFit="1" customWidth="1"/>
    <col min="15641" max="15641" width="3.28515625" style="25" customWidth="1"/>
    <col min="15642" max="15872" width="11.42578125" style="25"/>
    <col min="15873" max="15873" width="6.140625" style="25" bestFit="1" customWidth="1"/>
    <col min="15874" max="15874" width="24.5703125" style="25" customWidth="1"/>
    <col min="15875" max="15886" width="9.5703125" style="25" customWidth="1"/>
    <col min="15887" max="15887" width="3" style="25" bestFit="1" customWidth="1"/>
    <col min="15888" max="15895" width="9.5703125" style="25" customWidth="1"/>
    <col min="15896" max="15896" width="8.140625" style="25" bestFit="1" customWidth="1"/>
    <col min="15897" max="15897" width="3.28515625" style="25" customWidth="1"/>
    <col min="15898" max="16128" width="11.42578125" style="25"/>
    <col min="16129" max="16129" width="6.140625" style="25" bestFit="1" customWidth="1"/>
    <col min="16130" max="16130" width="24.5703125" style="25" customWidth="1"/>
    <col min="16131" max="16142" width="9.5703125" style="25" customWidth="1"/>
    <col min="16143" max="16143" width="3" style="25" bestFit="1" customWidth="1"/>
    <col min="16144" max="16151" width="9.5703125" style="25" customWidth="1"/>
    <col min="16152" max="16152" width="8.140625" style="25" bestFit="1" customWidth="1"/>
    <col min="16153" max="16153" width="3.28515625" style="25" customWidth="1"/>
    <col min="16154" max="16384" width="11.42578125" style="25"/>
  </cols>
  <sheetData>
    <row r="1" spans="1:29" x14ac:dyDescent="0.25">
      <c r="A1" s="48" t="s">
        <v>175</v>
      </c>
    </row>
    <row r="2" spans="1:29" x14ac:dyDescent="0.25">
      <c r="A2" s="24" t="s">
        <v>5</v>
      </c>
    </row>
    <row r="3" spans="1:29" x14ac:dyDescent="0.25">
      <c r="A3" s="148" t="s">
        <v>118</v>
      </c>
      <c r="B3" s="54" t="s">
        <v>133</v>
      </c>
      <c r="C3" s="165" t="s">
        <v>131</v>
      </c>
      <c r="D3" s="165" t="s">
        <v>134</v>
      </c>
      <c r="E3" s="165" t="s">
        <v>59</v>
      </c>
      <c r="F3" s="165" t="s">
        <v>60</v>
      </c>
      <c r="G3" s="47"/>
      <c r="H3" s="47"/>
      <c r="I3" s="24"/>
      <c r="J3" s="24"/>
      <c r="K3" s="24"/>
      <c r="L3" s="24"/>
    </row>
    <row r="4" spans="1:29" x14ac:dyDescent="0.25">
      <c r="A4" s="149" t="s">
        <v>119</v>
      </c>
      <c r="B4" s="55"/>
      <c r="C4" s="166" t="s">
        <v>132</v>
      </c>
      <c r="D4" s="166" t="s">
        <v>135</v>
      </c>
      <c r="E4" s="166"/>
      <c r="F4" s="166"/>
      <c r="G4" s="167"/>
      <c r="H4" s="167"/>
      <c r="I4" s="167"/>
      <c r="J4" s="167"/>
      <c r="K4" s="167"/>
      <c r="L4" s="167"/>
    </row>
    <row r="5" spans="1:29" x14ac:dyDescent="0.25">
      <c r="A5" s="36">
        <v>1900</v>
      </c>
      <c r="B5" s="56" t="s">
        <v>10</v>
      </c>
      <c r="C5" s="28"/>
      <c r="D5" s="28"/>
      <c r="E5" s="28"/>
      <c r="F5" s="28"/>
      <c r="G5" s="47"/>
      <c r="H5" s="47"/>
      <c r="I5" s="47"/>
      <c r="J5" s="47"/>
      <c r="K5" s="47"/>
      <c r="L5" s="47"/>
    </row>
    <row r="6" spans="1:29" x14ac:dyDescent="0.25">
      <c r="A6" s="38">
        <v>1920</v>
      </c>
      <c r="B6" s="27" t="s">
        <v>1</v>
      </c>
      <c r="C6" s="28">
        <v>40170</v>
      </c>
      <c r="D6" s="28"/>
      <c r="E6" s="28"/>
      <c r="F6" s="28"/>
      <c r="G6" s="47"/>
      <c r="H6" s="47"/>
      <c r="I6" s="47"/>
      <c r="J6" s="47"/>
      <c r="K6" s="47"/>
      <c r="L6" s="47"/>
    </row>
    <row r="7" spans="1:29" x14ac:dyDescent="0.25">
      <c r="A7" s="38">
        <v>2050</v>
      </c>
      <c r="B7" s="29" t="s">
        <v>2</v>
      </c>
      <c r="C7" s="28">
        <v>-31700</v>
      </c>
      <c r="D7" s="28"/>
      <c r="E7" s="28"/>
      <c r="F7" s="28"/>
      <c r="G7" s="47"/>
      <c r="H7" s="47"/>
      <c r="I7" s="47"/>
      <c r="J7" s="47"/>
      <c r="K7" s="47"/>
      <c r="L7" s="47"/>
    </row>
    <row r="8" spans="1:29" x14ac:dyDescent="0.25">
      <c r="A8" s="38">
        <v>3000</v>
      </c>
      <c r="B8" s="29" t="s">
        <v>90</v>
      </c>
      <c r="C8" s="28">
        <v>-18020</v>
      </c>
      <c r="D8" s="28"/>
      <c r="E8" s="28"/>
      <c r="F8" s="28"/>
      <c r="G8" s="47"/>
      <c r="H8" s="47"/>
      <c r="I8" s="47"/>
      <c r="J8" s="47"/>
      <c r="K8" s="47"/>
      <c r="L8" s="47"/>
    </row>
    <row r="9" spans="1:29" x14ac:dyDescent="0.25">
      <c r="A9" s="38">
        <v>3200</v>
      </c>
      <c r="B9" s="29" t="s">
        <v>91</v>
      </c>
      <c r="C9" s="28">
        <v>-15400</v>
      </c>
      <c r="D9" s="28"/>
      <c r="E9" s="28"/>
      <c r="F9" s="28"/>
      <c r="G9" s="47"/>
      <c r="H9" s="47"/>
      <c r="I9" s="47"/>
      <c r="J9" s="47"/>
      <c r="K9" s="47"/>
      <c r="L9" s="47"/>
    </row>
    <row r="10" spans="1:29" x14ac:dyDescent="0.25">
      <c r="A10" s="38">
        <v>6500</v>
      </c>
      <c r="B10" s="29" t="s">
        <v>92</v>
      </c>
      <c r="C10" s="28">
        <v>860</v>
      </c>
      <c r="D10" s="28"/>
      <c r="E10" s="28"/>
      <c r="F10" s="28"/>
      <c r="G10" s="47"/>
      <c r="H10" s="47"/>
      <c r="I10" s="47"/>
      <c r="J10" s="47"/>
      <c r="K10" s="47"/>
      <c r="L10" s="47"/>
    </row>
    <row r="11" spans="1:29" x14ac:dyDescent="0.25">
      <c r="A11" s="39">
        <v>6600</v>
      </c>
      <c r="B11" s="30" t="s">
        <v>93</v>
      </c>
      <c r="C11" s="31">
        <v>9730</v>
      </c>
      <c r="D11" s="31"/>
      <c r="E11" s="28"/>
      <c r="F11" s="31"/>
      <c r="G11" s="47"/>
      <c r="H11" s="47"/>
      <c r="I11" s="47"/>
      <c r="J11" s="47"/>
      <c r="K11" s="47"/>
      <c r="L11" s="47"/>
    </row>
    <row r="12" spans="1:29" x14ac:dyDescent="0.25">
      <c r="A12" s="39">
        <v>6800</v>
      </c>
      <c r="B12" s="30" t="s">
        <v>94</v>
      </c>
      <c r="C12" s="31">
        <v>6170</v>
      </c>
      <c r="D12" s="31"/>
      <c r="E12" s="28"/>
      <c r="F12" s="31"/>
      <c r="G12" s="47"/>
      <c r="H12" s="47"/>
      <c r="I12" s="47"/>
      <c r="J12" s="47"/>
      <c r="K12" s="47"/>
      <c r="L12" s="47"/>
    </row>
    <row r="13" spans="1:29" x14ac:dyDescent="0.25">
      <c r="A13" s="39">
        <v>6860</v>
      </c>
      <c r="B13" s="30" t="s">
        <v>95</v>
      </c>
      <c r="C13" s="31">
        <v>3280</v>
      </c>
      <c r="D13" s="31"/>
      <c r="E13" s="28"/>
      <c r="F13" s="31"/>
      <c r="G13" s="47"/>
      <c r="H13" s="47"/>
      <c r="I13" s="47"/>
      <c r="J13" s="47"/>
      <c r="K13" s="47"/>
      <c r="L13" s="47"/>
    </row>
    <row r="14" spans="1:29" x14ac:dyDescent="0.25">
      <c r="A14" s="39">
        <v>7780</v>
      </c>
      <c r="B14" s="30" t="s">
        <v>61</v>
      </c>
      <c r="C14" s="31">
        <v>4910</v>
      </c>
      <c r="D14" s="31"/>
      <c r="E14" s="28"/>
      <c r="F14" s="31"/>
      <c r="G14" s="47"/>
      <c r="H14" s="47"/>
      <c r="I14" s="47"/>
      <c r="J14" s="47"/>
      <c r="K14" s="47"/>
      <c r="L14" s="47"/>
    </row>
    <row r="15" spans="1:29" x14ac:dyDescent="0.25">
      <c r="A15" s="40">
        <v>8800</v>
      </c>
      <c r="B15" s="41" t="s">
        <v>59</v>
      </c>
      <c r="C15" s="42"/>
      <c r="D15" s="42"/>
      <c r="E15" s="42"/>
      <c r="F15" s="42"/>
      <c r="G15" s="47"/>
      <c r="H15" s="47"/>
      <c r="I15" s="47"/>
      <c r="J15" s="47"/>
      <c r="K15" s="47"/>
      <c r="L15" s="47"/>
    </row>
    <row r="16" spans="1:29" s="33" customFormat="1" ht="20.25" x14ac:dyDescent="0.3">
      <c r="A16" s="43"/>
      <c r="B16" s="44"/>
      <c r="C16" s="32">
        <f t="shared" ref="C16:F16" si="0">SUM(C5:C15)</f>
        <v>0</v>
      </c>
      <c r="D16" s="32">
        <f t="shared" si="0"/>
        <v>0</v>
      </c>
      <c r="E16" s="32">
        <f t="shared" si="0"/>
        <v>0</v>
      </c>
      <c r="F16" s="32">
        <f t="shared" si="0"/>
        <v>0</v>
      </c>
      <c r="G16" s="47"/>
      <c r="H16" s="47"/>
      <c r="I16" s="47"/>
      <c r="J16" s="47"/>
      <c r="K16" s="47"/>
      <c r="L16" s="47"/>
      <c r="M16" s="25"/>
      <c r="N16" s="25"/>
      <c r="Z16" s="45"/>
      <c r="AA16" s="45"/>
      <c r="AB16" s="45"/>
      <c r="AC16" s="45"/>
    </row>
    <row r="18" spans="1:11" x14ac:dyDescent="0.25">
      <c r="B18" s="46" t="s">
        <v>96</v>
      </c>
      <c r="F18" s="48" t="s">
        <v>97</v>
      </c>
      <c r="G18" s="24"/>
      <c r="I18" s="47"/>
    </row>
    <row r="19" spans="1:11" x14ac:dyDescent="0.25">
      <c r="B19" s="49" t="s">
        <v>57</v>
      </c>
      <c r="F19" s="50" t="s">
        <v>87</v>
      </c>
      <c r="G19" s="24"/>
      <c r="I19" s="47"/>
    </row>
    <row r="20" spans="1:11" x14ac:dyDescent="0.25">
      <c r="B20" s="51" t="s">
        <v>90</v>
      </c>
      <c r="C20" s="170"/>
      <c r="F20" s="24" t="str">
        <f>B6</f>
        <v>Bankinnskudd</v>
      </c>
      <c r="I20" s="47"/>
    </row>
    <row r="21" spans="1:11" x14ac:dyDescent="0.25">
      <c r="B21" s="51" t="s">
        <v>91</v>
      </c>
      <c r="C21" s="47"/>
      <c r="F21" s="24" t="s">
        <v>64</v>
      </c>
      <c r="I21" s="34">
        <f>SUM(I20:I20)</f>
        <v>0</v>
      </c>
    </row>
    <row r="22" spans="1:11" x14ac:dyDescent="0.25">
      <c r="B22" s="51" t="s">
        <v>88</v>
      </c>
      <c r="C22" s="34">
        <f>SUM(C20:C21)</f>
        <v>0</v>
      </c>
      <c r="F22" s="24"/>
      <c r="G22" s="24"/>
    </row>
    <row r="23" spans="1:11" x14ac:dyDescent="0.25">
      <c r="B23" s="51"/>
      <c r="C23" s="47"/>
    </row>
    <row r="24" spans="1:11" x14ac:dyDescent="0.25">
      <c r="B24" s="49" t="s">
        <v>63</v>
      </c>
      <c r="C24" s="47"/>
      <c r="F24" s="50" t="s">
        <v>89</v>
      </c>
      <c r="G24" s="47"/>
      <c r="I24" s="47"/>
    </row>
    <row r="25" spans="1:11" x14ac:dyDescent="0.25">
      <c r="B25" s="51" t="str">
        <f>B10</f>
        <v>Kjøp av verktøy</v>
      </c>
      <c r="C25" s="47"/>
      <c r="F25" s="24" t="s">
        <v>2</v>
      </c>
      <c r="G25" s="47"/>
      <c r="I25" s="47"/>
    </row>
    <row r="26" spans="1:11" x14ac:dyDescent="0.25">
      <c r="B26" s="51" t="str">
        <f>B11</f>
        <v>Reparasjon og vedlikehold</v>
      </c>
      <c r="C26" s="171"/>
      <c r="F26" s="24" t="s">
        <v>67</v>
      </c>
      <c r="I26" s="34">
        <f>SUM(I25)</f>
        <v>0</v>
      </c>
    </row>
    <row r="27" spans="1:11" x14ac:dyDescent="0.25">
      <c r="B27" s="51" t="str">
        <f>B12</f>
        <v>Kontorkostnader</v>
      </c>
      <c r="C27" s="171"/>
      <c r="G27" s="24"/>
      <c r="H27" s="24"/>
    </row>
    <row r="28" spans="1:11" x14ac:dyDescent="0.25">
      <c r="B28" s="51" t="str">
        <f>B13</f>
        <v>Møtekostnader</v>
      </c>
      <c r="C28" s="171"/>
      <c r="E28" s="169" t="s">
        <v>15</v>
      </c>
      <c r="F28" s="24"/>
    </row>
    <row r="29" spans="1:11" x14ac:dyDescent="0.25">
      <c r="B29" s="51" t="str">
        <f>B14</f>
        <v>Andre driftskostnader</v>
      </c>
      <c r="C29" s="47"/>
      <c r="F29" s="175"/>
      <c r="G29" s="174"/>
      <c r="H29" s="174"/>
      <c r="I29" s="174"/>
      <c r="J29" s="174"/>
      <c r="K29" s="174"/>
    </row>
    <row r="30" spans="1:11" x14ac:dyDescent="0.25">
      <c r="B30" s="51" t="s">
        <v>65</v>
      </c>
      <c r="C30" s="34">
        <f>SUM(C25:C29)</f>
        <v>0</v>
      </c>
      <c r="F30" s="175"/>
      <c r="G30" s="174"/>
      <c r="H30" s="174"/>
      <c r="I30" s="174"/>
      <c r="J30" s="174"/>
      <c r="K30" s="174"/>
    </row>
    <row r="31" spans="1:11" x14ac:dyDescent="0.25">
      <c r="B31" s="24"/>
      <c r="C31" s="47"/>
      <c r="F31" s="175"/>
      <c r="G31" s="174"/>
      <c r="H31" s="174"/>
      <c r="I31" s="174"/>
      <c r="J31" s="174"/>
      <c r="K31" s="174"/>
    </row>
    <row r="32" spans="1:11" x14ac:dyDescent="0.25">
      <c r="A32" s="24" t="s">
        <v>7</v>
      </c>
      <c r="B32" s="24" t="s">
        <v>59</v>
      </c>
      <c r="C32" s="52">
        <f>C22-C30</f>
        <v>0</v>
      </c>
    </row>
    <row r="33" spans="1:12" x14ac:dyDescent="0.25">
      <c r="F33" s="24"/>
      <c r="G33" s="24"/>
      <c r="H33" s="24"/>
      <c r="I33" s="24"/>
    </row>
    <row r="34" spans="1:12" x14ac:dyDescent="0.25">
      <c r="A34" s="24"/>
      <c r="C34" s="24"/>
      <c r="D34" s="24"/>
      <c r="E34" s="24"/>
      <c r="F34" s="24"/>
      <c r="G34" s="24"/>
      <c r="H34" s="24"/>
      <c r="I34" s="24"/>
      <c r="J34" s="24"/>
      <c r="K34" s="24"/>
      <c r="L34" s="24"/>
    </row>
    <row r="35" spans="1:12" x14ac:dyDescent="0.25">
      <c r="A35" s="24"/>
      <c r="C35" s="24"/>
      <c r="D35" s="24"/>
      <c r="E35" s="24"/>
      <c r="F35" s="24"/>
      <c r="G35" s="24"/>
      <c r="H35" s="24"/>
      <c r="I35" s="24"/>
      <c r="J35" s="24"/>
      <c r="K35" s="24"/>
      <c r="L35" s="24"/>
    </row>
    <row r="36" spans="1:12" x14ac:dyDescent="0.25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</row>
    <row r="37" spans="1:12" x14ac:dyDescent="0.25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</row>
    <row r="38" spans="1:12" x14ac:dyDescent="0.25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</row>
    <row r="39" spans="1:12" x14ac:dyDescent="0.25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</row>
    <row r="40" spans="1:12" x14ac:dyDescent="0.25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</row>
    <row r="41" spans="1:12" x14ac:dyDescent="0.25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</row>
    <row r="42" spans="1:12" x14ac:dyDescent="0.2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</row>
    <row r="43" spans="1:12" x14ac:dyDescent="0.25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</row>
    <row r="44" spans="1:12" x14ac:dyDescent="0.2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</row>
    <row r="45" spans="1:12" x14ac:dyDescent="0.25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</row>
    <row r="46" spans="1:12" x14ac:dyDescent="0.25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</row>
    <row r="47" spans="1:12" x14ac:dyDescent="0.25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</row>
    <row r="48" spans="1:12" x14ac:dyDescent="0.25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</row>
    <row r="49" spans="1:12" x14ac:dyDescent="0.25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</row>
    <row r="50" spans="1:12" x14ac:dyDescent="0.25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</row>
    <row r="51" spans="1:12" x14ac:dyDescent="0.25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</row>
    <row r="52" spans="1:12" x14ac:dyDescent="0.25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</row>
    <row r="53" spans="1:12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</row>
    <row r="54" spans="1:12" x14ac:dyDescent="0.25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</row>
    <row r="55" spans="1:12" x14ac:dyDescent="0.25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</row>
    <row r="56" spans="1:12" x14ac:dyDescent="0.25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</row>
    <row r="57" spans="1:12" x14ac:dyDescent="0.25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</row>
    <row r="58" spans="1:12" x14ac:dyDescent="0.25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</row>
    <row r="59" spans="1:12" x14ac:dyDescent="0.25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</row>
    <row r="60" spans="1:12" x14ac:dyDescent="0.25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</row>
    <row r="61" spans="1:12" x14ac:dyDescent="0.25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</row>
    <row r="62" spans="1:12" x14ac:dyDescent="0.25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</row>
    <row r="63" spans="1:12" x14ac:dyDescent="0.25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</row>
    <row r="64" spans="1:12" x14ac:dyDescent="0.25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</row>
    <row r="65" spans="1:12" x14ac:dyDescent="0.25">
      <c r="A65" s="24"/>
      <c r="B65" s="24"/>
      <c r="C65" s="24"/>
      <c r="D65" s="24"/>
      <c r="E65" s="24"/>
      <c r="J65" s="24"/>
      <c r="K65" s="24"/>
      <c r="L65" s="24"/>
    </row>
  </sheetData>
  <pageMargins left="0.78740157480314965" right="0.78740157480314965" top="0.78740157480314965" bottom="0.59055118110236227" header="0.51181102362204722" footer="0.51181102362204722"/>
  <pageSetup paperSize="9" orientation="landscape" horizontalDpi="300" verticalDpi="300" r:id="rId1"/>
  <headerFooter alignWithMargins="0">
    <oddHeader>&amp;COppgave 2.11</oddHeader>
    <oddFooter>&amp;CSide &amp;P av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2058D-9035-4106-8063-8DB4E02C727B}">
  <dimension ref="A1:AG73"/>
  <sheetViews>
    <sheetView showGridLines="0" showZeros="0" tabSelected="1" workbookViewId="0">
      <selection activeCell="I20" sqref="I20"/>
    </sheetView>
  </sheetViews>
  <sheetFormatPr baseColWidth="10" defaultRowHeight="15" x14ac:dyDescent="0.2"/>
  <cols>
    <col min="1" max="1" width="6.140625" style="212" bestFit="1" customWidth="1"/>
    <col min="2" max="2" width="17.85546875" style="212" customWidth="1"/>
    <col min="3" max="3" width="3.85546875" style="212" bestFit="1" customWidth="1"/>
    <col min="4" max="4" width="3" style="212" bestFit="1" customWidth="1"/>
    <col min="5" max="17" width="10.85546875" style="212" customWidth="1"/>
    <col min="18" max="32" width="8.7109375" style="212" customWidth="1"/>
    <col min="33" max="33" width="8.140625" style="212" bestFit="1" customWidth="1"/>
    <col min="34" max="258" width="11.42578125" style="212"/>
    <col min="259" max="259" width="6.140625" style="212" bestFit="1" customWidth="1"/>
    <col min="260" max="260" width="17.85546875" style="212" customWidth="1"/>
    <col min="261" max="261" width="3.85546875" style="212" bestFit="1" customWidth="1"/>
    <col min="262" max="262" width="3" style="212" bestFit="1" customWidth="1"/>
    <col min="263" max="288" width="8.7109375" style="212" customWidth="1"/>
    <col min="289" max="514" width="11.42578125" style="212"/>
    <col min="515" max="515" width="6.140625" style="212" bestFit="1" customWidth="1"/>
    <col min="516" max="516" width="17.85546875" style="212" customWidth="1"/>
    <col min="517" max="517" width="3.85546875" style="212" bestFit="1" customWidth="1"/>
    <col min="518" max="518" width="3" style="212" bestFit="1" customWidth="1"/>
    <col min="519" max="544" width="8.7109375" style="212" customWidth="1"/>
    <col min="545" max="770" width="11.42578125" style="212"/>
    <col min="771" max="771" width="6.140625" style="212" bestFit="1" customWidth="1"/>
    <col min="772" max="772" width="17.85546875" style="212" customWidth="1"/>
    <col min="773" max="773" width="3.85546875" style="212" bestFit="1" customWidth="1"/>
    <col min="774" max="774" width="3" style="212" bestFit="1" customWidth="1"/>
    <col min="775" max="800" width="8.7109375" style="212" customWidth="1"/>
    <col min="801" max="1026" width="11.42578125" style="212"/>
    <col min="1027" max="1027" width="6.140625" style="212" bestFit="1" customWidth="1"/>
    <col min="1028" max="1028" width="17.85546875" style="212" customWidth="1"/>
    <col min="1029" max="1029" width="3.85546875" style="212" bestFit="1" customWidth="1"/>
    <col min="1030" max="1030" width="3" style="212" bestFit="1" customWidth="1"/>
    <col min="1031" max="1056" width="8.7109375" style="212" customWidth="1"/>
    <col min="1057" max="1282" width="11.42578125" style="212"/>
    <col min="1283" max="1283" width="6.140625" style="212" bestFit="1" customWidth="1"/>
    <col min="1284" max="1284" width="17.85546875" style="212" customWidth="1"/>
    <col min="1285" max="1285" width="3.85546875" style="212" bestFit="1" customWidth="1"/>
    <col min="1286" max="1286" width="3" style="212" bestFit="1" customWidth="1"/>
    <col min="1287" max="1312" width="8.7109375" style="212" customWidth="1"/>
    <col min="1313" max="1538" width="11.42578125" style="212"/>
    <col min="1539" max="1539" width="6.140625" style="212" bestFit="1" customWidth="1"/>
    <col min="1540" max="1540" width="17.85546875" style="212" customWidth="1"/>
    <col min="1541" max="1541" width="3.85546875" style="212" bestFit="1" customWidth="1"/>
    <col min="1542" max="1542" width="3" style="212" bestFit="1" customWidth="1"/>
    <col min="1543" max="1568" width="8.7109375" style="212" customWidth="1"/>
    <col min="1569" max="1794" width="11.42578125" style="212"/>
    <col min="1795" max="1795" width="6.140625" style="212" bestFit="1" customWidth="1"/>
    <col min="1796" max="1796" width="17.85546875" style="212" customWidth="1"/>
    <col min="1797" max="1797" width="3.85546875" style="212" bestFit="1" customWidth="1"/>
    <col min="1798" max="1798" width="3" style="212" bestFit="1" customWidth="1"/>
    <col min="1799" max="1824" width="8.7109375" style="212" customWidth="1"/>
    <col min="1825" max="2050" width="11.42578125" style="212"/>
    <col min="2051" max="2051" width="6.140625" style="212" bestFit="1" customWidth="1"/>
    <col min="2052" max="2052" width="17.85546875" style="212" customWidth="1"/>
    <col min="2053" max="2053" width="3.85546875" style="212" bestFit="1" customWidth="1"/>
    <col min="2054" max="2054" width="3" style="212" bestFit="1" customWidth="1"/>
    <col min="2055" max="2080" width="8.7109375" style="212" customWidth="1"/>
    <col min="2081" max="2306" width="11.42578125" style="212"/>
    <col min="2307" max="2307" width="6.140625" style="212" bestFit="1" customWidth="1"/>
    <col min="2308" max="2308" width="17.85546875" style="212" customWidth="1"/>
    <col min="2309" max="2309" width="3.85546875" style="212" bestFit="1" customWidth="1"/>
    <col min="2310" max="2310" width="3" style="212" bestFit="1" customWidth="1"/>
    <col min="2311" max="2336" width="8.7109375" style="212" customWidth="1"/>
    <col min="2337" max="2562" width="11.42578125" style="212"/>
    <col min="2563" max="2563" width="6.140625" style="212" bestFit="1" customWidth="1"/>
    <col min="2564" max="2564" width="17.85546875" style="212" customWidth="1"/>
    <col min="2565" max="2565" width="3.85546875" style="212" bestFit="1" customWidth="1"/>
    <col min="2566" max="2566" width="3" style="212" bestFit="1" customWidth="1"/>
    <col min="2567" max="2592" width="8.7109375" style="212" customWidth="1"/>
    <col min="2593" max="2818" width="11.42578125" style="212"/>
    <col min="2819" max="2819" width="6.140625" style="212" bestFit="1" customWidth="1"/>
    <col min="2820" max="2820" width="17.85546875" style="212" customWidth="1"/>
    <col min="2821" max="2821" width="3.85546875" style="212" bestFit="1" customWidth="1"/>
    <col min="2822" max="2822" width="3" style="212" bestFit="1" customWidth="1"/>
    <col min="2823" max="2848" width="8.7109375" style="212" customWidth="1"/>
    <col min="2849" max="3074" width="11.42578125" style="212"/>
    <col min="3075" max="3075" width="6.140625" style="212" bestFit="1" customWidth="1"/>
    <col min="3076" max="3076" width="17.85546875" style="212" customWidth="1"/>
    <col min="3077" max="3077" width="3.85546875" style="212" bestFit="1" customWidth="1"/>
    <col min="3078" max="3078" width="3" style="212" bestFit="1" customWidth="1"/>
    <col min="3079" max="3104" width="8.7109375" style="212" customWidth="1"/>
    <col min="3105" max="3330" width="11.42578125" style="212"/>
    <col min="3331" max="3331" width="6.140625" style="212" bestFit="1" customWidth="1"/>
    <col min="3332" max="3332" width="17.85546875" style="212" customWidth="1"/>
    <col min="3333" max="3333" width="3.85546875" style="212" bestFit="1" customWidth="1"/>
    <col min="3334" max="3334" width="3" style="212" bestFit="1" customWidth="1"/>
    <col min="3335" max="3360" width="8.7109375" style="212" customWidth="1"/>
    <col min="3361" max="3586" width="11.42578125" style="212"/>
    <col min="3587" max="3587" width="6.140625" style="212" bestFit="1" customWidth="1"/>
    <col min="3588" max="3588" width="17.85546875" style="212" customWidth="1"/>
    <col min="3589" max="3589" width="3.85546875" style="212" bestFit="1" customWidth="1"/>
    <col min="3590" max="3590" width="3" style="212" bestFit="1" customWidth="1"/>
    <col min="3591" max="3616" width="8.7109375" style="212" customWidth="1"/>
    <col min="3617" max="3842" width="11.42578125" style="212"/>
    <col min="3843" max="3843" width="6.140625" style="212" bestFit="1" customWidth="1"/>
    <col min="3844" max="3844" width="17.85546875" style="212" customWidth="1"/>
    <col min="3845" max="3845" width="3.85546875" style="212" bestFit="1" customWidth="1"/>
    <col min="3846" max="3846" width="3" style="212" bestFit="1" customWidth="1"/>
    <col min="3847" max="3872" width="8.7109375" style="212" customWidth="1"/>
    <col min="3873" max="4098" width="11.42578125" style="212"/>
    <col min="4099" max="4099" width="6.140625" style="212" bestFit="1" customWidth="1"/>
    <col min="4100" max="4100" width="17.85546875" style="212" customWidth="1"/>
    <col min="4101" max="4101" width="3.85546875" style="212" bestFit="1" customWidth="1"/>
    <col min="4102" max="4102" width="3" style="212" bestFit="1" customWidth="1"/>
    <col min="4103" max="4128" width="8.7109375" style="212" customWidth="1"/>
    <col min="4129" max="4354" width="11.42578125" style="212"/>
    <col min="4355" max="4355" width="6.140625" style="212" bestFit="1" customWidth="1"/>
    <col min="4356" max="4356" width="17.85546875" style="212" customWidth="1"/>
    <col min="4357" max="4357" width="3.85546875" style="212" bestFit="1" customWidth="1"/>
    <col min="4358" max="4358" width="3" style="212" bestFit="1" customWidth="1"/>
    <col min="4359" max="4384" width="8.7109375" style="212" customWidth="1"/>
    <col min="4385" max="4610" width="11.42578125" style="212"/>
    <col min="4611" max="4611" width="6.140625" style="212" bestFit="1" customWidth="1"/>
    <col min="4612" max="4612" width="17.85546875" style="212" customWidth="1"/>
    <col min="4613" max="4613" width="3.85546875" style="212" bestFit="1" customWidth="1"/>
    <col min="4614" max="4614" width="3" style="212" bestFit="1" customWidth="1"/>
    <col min="4615" max="4640" width="8.7109375" style="212" customWidth="1"/>
    <col min="4641" max="4866" width="11.42578125" style="212"/>
    <col min="4867" max="4867" width="6.140625" style="212" bestFit="1" customWidth="1"/>
    <col min="4868" max="4868" width="17.85546875" style="212" customWidth="1"/>
    <col min="4869" max="4869" width="3.85546875" style="212" bestFit="1" customWidth="1"/>
    <col min="4870" max="4870" width="3" style="212" bestFit="1" customWidth="1"/>
    <col min="4871" max="4896" width="8.7109375" style="212" customWidth="1"/>
    <col min="4897" max="5122" width="11.42578125" style="212"/>
    <col min="5123" max="5123" width="6.140625" style="212" bestFit="1" customWidth="1"/>
    <col min="5124" max="5124" width="17.85546875" style="212" customWidth="1"/>
    <col min="5125" max="5125" width="3.85546875" style="212" bestFit="1" customWidth="1"/>
    <col min="5126" max="5126" width="3" style="212" bestFit="1" customWidth="1"/>
    <col min="5127" max="5152" width="8.7109375" style="212" customWidth="1"/>
    <col min="5153" max="5378" width="11.42578125" style="212"/>
    <col min="5379" max="5379" width="6.140625" style="212" bestFit="1" customWidth="1"/>
    <col min="5380" max="5380" width="17.85546875" style="212" customWidth="1"/>
    <col min="5381" max="5381" width="3.85546875" style="212" bestFit="1" customWidth="1"/>
    <col min="5382" max="5382" width="3" style="212" bestFit="1" customWidth="1"/>
    <col min="5383" max="5408" width="8.7109375" style="212" customWidth="1"/>
    <col min="5409" max="5634" width="11.42578125" style="212"/>
    <col min="5635" max="5635" width="6.140625" style="212" bestFit="1" customWidth="1"/>
    <col min="5636" max="5636" width="17.85546875" style="212" customWidth="1"/>
    <col min="5637" max="5637" width="3.85546875" style="212" bestFit="1" customWidth="1"/>
    <col min="5638" max="5638" width="3" style="212" bestFit="1" customWidth="1"/>
    <col min="5639" max="5664" width="8.7109375" style="212" customWidth="1"/>
    <col min="5665" max="5890" width="11.42578125" style="212"/>
    <col min="5891" max="5891" width="6.140625" style="212" bestFit="1" customWidth="1"/>
    <col min="5892" max="5892" width="17.85546875" style="212" customWidth="1"/>
    <col min="5893" max="5893" width="3.85546875" style="212" bestFit="1" customWidth="1"/>
    <col min="5894" max="5894" width="3" style="212" bestFit="1" customWidth="1"/>
    <col min="5895" max="5920" width="8.7109375" style="212" customWidth="1"/>
    <col min="5921" max="6146" width="11.42578125" style="212"/>
    <col min="6147" max="6147" width="6.140625" style="212" bestFit="1" customWidth="1"/>
    <col min="6148" max="6148" width="17.85546875" style="212" customWidth="1"/>
    <col min="6149" max="6149" width="3.85546875" style="212" bestFit="1" customWidth="1"/>
    <col min="6150" max="6150" width="3" style="212" bestFit="1" customWidth="1"/>
    <col min="6151" max="6176" width="8.7109375" style="212" customWidth="1"/>
    <col min="6177" max="6402" width="11.42578125" style="212"/>
    <col min="6403" max="6403" width="6.140625" style="212" bestFit="1" customWidth="1"/>
    <col min="6404" max="6404" width="17.85546875" style="212" customWidth="1"/>
    <col min="6405" max="6405" width="3.85546875" style="212" bestFit="1" customWidth="1"/>
    <col min="6406" max="6406" width="3" style="212" bestFit="1" customWidth="1"/>
    <col min="6407" max="6432" width="8.7109375" style="212" customWidth="1"/>
    <col min="6433" max="6658" width="11.42578125" style="212"/>
    <col min="6659" max="6659" width="6.140625" style="212" bestFit="1" customWidth="1"/>
    <col min="6660" max="6660" width="17.85546875" style="212" customWidth="1"/>
    <col min="6661" max="6661" width="3.85546875" style="212" bestFit="1" customWidth="1"/>
    <col min="6662" max="6662" width="3" style="212" bestFit="1" customWidth="1"/>
    <col min="6663" max="6688" width="8.7109375" style="212" customWidth="1"/>
    <col min="6689" max="6914" width="11.42578125" style="212"/>
    <col min="6915" max="6915" width="6.140625" style="212" bestFit="1" customWidth="1"/>
    <col min="6916" max="6916" width="17.85546875" style="212" customWidth="1"/>
    <col min="6917" max="6917" width="3.85546875" style="212" bestFit="1" customWidth="1"/>
    <col min="6918" max="6918" width="3" style="212" bestFit="1" customWidth="1"/>
    <col min="6919" max="6944" width="8.7109375" style="212" customWidth="1"/>
    <col min="6945" max="7170" width="11.42578125" style="212"/>
    <col min="7171" max="7171" width="6.140625" style="212" bestFit="1" customWidth="1"/>
    <col min="7172" max="7172" width="17.85546875" style="212" customWidth="1"/>
    <col min="7173" max="7173" width="3.85546875" style="212" bestFit="1" customWidth="1"/>
    <col min="7174" max="7174" width="3" style="212" bestFit="1" customWidth="1"/>
    <col min="7175" max="7200" width="8.7109375" style="212" customWidth="1"/>
    <col min="7201" max="7426" width="11.42578125" style="212"/>
    <col min="7427" max="7427" width="6.140625" style="212" bestFit="1" customWidth="1"/>
    <col min="7428" max="7428" width="17.85546875" style="212" customWidth="1"/>
    <col min="7429" max="7429" width="3.85546875" style="212" bestFit="1" customWidth="1"/>
    <col min="7430" max="7430" width="3" style="212" bestFit="1" customWidth="1"/>
    <col min="7431" max="7456" width="8.7109375" style="212" customWidth="1"/>
    <col min="7457" max="7682" width="11.42578125" style="212"/>
    <col min="7683" max="7683" width="6.140625" style="212" bestFit="1" customWidth="1"/>
    <col min="7684" max="7684" width="17.85546875" style="212" customWidth="1"/>
    <col min="7685" max="7685" width="3.85546875" style="212" bestFit="1" customWidth="1"/>
    <col min="7686" max="7686" width="3" style="212" bestFit="1" customWidth="1"/>
    <col min="7687" max="7712" width="8.7109375" style="212" customWidth="1"/>
    <col min="7713" max="7938" width="11.42578125" style="212"/>
    <col min="7939" max="7939" width="6.140625" style="212" bestFit="1" customWidth="1"/>
    <col min="7940" max="7940" width="17.85546875" style="212" customWidth="1"/>
    <col min="7941" max="7941" width="3.85546875" style="212" bestFit="1" customWidth="1"/>
    <col min="7942" max="7942" width="3" style="212" bestFit="1" customWidth="1"/>
    <col min="7943" max="7968" width="8.7109375" style="212" customWidth="1"/>
    <col min="7969" max="8194" width="11.42578125" style="212"/>
    <col min="8195" max="8195" width="6.140625" style="212" bestFit="1" customWidth="1"/>
    <col min="8196" max="8196" width="17.85546875" style="212" customWidth="1"/>
    <col min="8197" max="8197" width="3.85546875" style="212" bestFit="1" customWidth="1"/>
    <col min="8198" max="8198" width="3" style="212" bestFit="1" customWidth="1"/>
    <col min="8199" max="8224" width="8.7109375" style="212" customWidth="1"/>
    <col min="8225" max="8450" width="11.42578125" style="212"/>
    <col min="8451" max="8451" width="6.140625" style="212" bestFit="1" customWidth="1"/>
    <col min="8452" max="8452" width="17.85546875" style="212" customWidth="1"/>
    <col min="8453" max="8453" width="3.85546875" style="212" bestFit="1" customWidth="1"/>
    <col min="8454" max="8454" width="3" style="212" bestFit="1" customWidth="1"/>
    <col min="8455" max="8480" width="8.7109375" style="212" customWidth="1"/>
    <col min="8481" max="8706" width="11.42578125" style="212"/>
    <col min="8707" max="8707" width="6.140625" style="212" bestFit="1" customWidth="1"/>
    <col min="8708" max="8708" width="17.85546875" style="212" customWidth="1"/>
    <col min="8709" max="8709" width="3.85546875" style="212" bestFit="1" customWidth="1"/>
    <col min="8710" max="8710" width="3" style="212" bestFit="1" customWidth="1"/>
    <col min="8711" max="8736" width="8.7109375" style="212" customWidth="1"/>
    <col min="8737" max="8962" width="11.42578125" style="212"/>
    <col min="8963" max="8963" width="6.140625" style="212" bestFit="1" customWidth="1"/>
    <col min="8964" max="8964" width="17.85546875" style="212" customWidth="1"/>
    <col min="8965" max="8965" width="3.85546875" style="212" bestFit="1" customWidth="1"/>
    <col min="8966" max="8966" width="3" style="212" bestFit="1" customWidth="1"/>
    <col min="8967" max="8992" width="8.7109375" style="212" customWidth="1"/>
    <col min="8993" max="9218" width="11.42578125" style="212"/>
    <col min="9219" max="9219" width="6.140625" style="212" bestFit="1" customWidth="1"/>
    <col min="9220" max="9220" width="17.85546875" style="212" customWidth="1"/>
    <col min="9221" max="9221" width="3.85546875" style="212" bestFit="1" customWidth="1"/>
    <col min="9222" max="9222" width="3" style="212" bestFit="1" customWidth="1"/>
    <col min="9223" max="9248" width="8.7109375" style="212" customWidth="1"/>
    <col min="9249" max="9474" width="11.42578125" style="212"/>
    <col min="9475" max="9475" width="6.140625" style="212" bestFit="1" customWidth="1"/>
    <col min="9476" max="9476" width="17.85546875" style="212" customWidth="1"/>
    <col min="9477" max="9477" width="3.85546875" style="212" bestFit="1" customWidth="1"/>
    <col min="9478" max="9478" width="3" style="212" bestFit="1" customWidth="1"/>
    <col min="9479" max="9504" width="8.7109375" style="212" customWidth="1"/>
    <col min="9505" max="9730" width="11.42578125" style="212"/>
    <col min="9731" max="9731" width="6.140625" style="212" bestFit="1" customWidth="1"/>
    <col min="9732" max="9732" width="17.85546875" style="212" customWidth="1"/>
    <col min="9733" max="9733" width="3.85546875" style="212" bestFit="1" customWidth="1"/>
    <col min="9734" max="9734" width="3" style="212" bestFit="1" customWidth="1"/>
    <col min="9735" max="9760" width="8.7109375" style="212" customWidth="1"/>
    <col min="9761" max="9986" width="11.42578125" style="212"/>
    <col min="9987" max="9987" width="6.140625" style="212" bestFit="1" customWidth="1"/>
    <col min="9988" max="9988" width="17.85546875" style="212" customWidth="1"/>
    <col min="9989" max="9989" width="3.85546875" style="212" bestFit="1" customWidth="1"/>
    <col min="9990" max="9990" width="3" style="212" bestFit="1" customWidth="1"/>
    <col min="9991" max="10016" width="8.7109375" style="212" customWidth="1"/>
    <col min="10017" max="10242" width="11.42578125" style="212"/>
    <col min="10243" max="10243" width="6.140625" style="212" bestFit="1" customWidth="1"/>
    <col min="10244" max="10244" width="17.85546875" style="212" customWidth="1"/>
    <col min="10245" max="10245" width="3.85546875" style="212" bestFit="1" customWidth="1"/>
    <col min="10246" max="10246" width="3" style="212" bestFit="1" customWidth="1"/>
    <col min="10247" max="10272" width="8.7109375" style="212" customWidth="1"/>
    <col min="10273" max="10498" width="11.42578125" style="212"/>
    <col min="10499" max="10499" width="6.140625" style="212" bestFit="1" customWidth="1"/>
    <col min="10500" max="10500" width="17.85546875" style="212" customWidth="1"/>
    <col min="10501" max="10501" width="3.85546875" style="212" bestFit="1" customWidth="1"/>
    <col min="10502" max="10502" width="3" style="212" bestFit="1" customWidth="1"/>
    <col min="10503" max="10528" width="8.7109375" style="212" customWidth="1"/>
    <col min="10529" max="10754" width="11.42578125" style="212"/>
    <col min="10755" max="10755" width="6.140625" style="212" bestFit="1" customWidth="1"/>
    <col min="10756" max="10756" width="17.85546875" style="212" customWidth="1"/>
    <col min="10757" max="10757" width="3.85546875" style="212" bestFit="1" customWidth="1"/>
    <col min="10758" max="10758" width="3" style="212" bestFit="1" customWidth="1"/>
    <col min="10759" max="10784" width="8.7109375" style="212" customWidth="1"/>
    <col min="10785" max="11010" width="11.42578125" style="212"/>
    <col min="11011" max="11011" width="6.140625" style="212" bestFit="1" customWidth="1"/>
    <col min="11012" max="11012" width="17.85546875" style="212" customWidth="1"/>
    <col min="11013" max="11013" width="3.85546875" style="212" bestFit="1" customWidth="1"/>
    <col min="11014" max="11014" width="3" style="212" bestFit="1" customWidth="1"/>
    <col min="11015" max="11040" width="8.7109375" style="212" customWidth="1"/>
    <col min="11041" max="11266" width="11.42578125" style="212"/>
    <col min="11267" max="11267" width="6.140625" style="212" bestFit="1" customWidth="1"/>
    <col min="11268" max="11268" width="17.85546875" style="212" customWidth="1"/>
    <col min="11269" max="11269" width="3.85546875" style="212" bestFit="1" customWidth="1"/>
    <col min="11270" max="11270" width="3" style="212" bestFit="1" customWidth="1"/>
    <col min="11271" max="11296" width="8.7109375" style="212" customWidth="1"/>
    <col min="11297" max="11522" width="11.42578125" style="212"/>
    <col min="11523" max="11523" width="6.140625" style="212" bestFit="1" customWidth="1"/>
    <col min="11524" max="11524" width="17.85546875" style="212" customWidth="1"/>
    <col min="11525" max="11525" width="3.85546875" style="212" bestFit="1" customWidth="1"/>
    <col min="11526" max="11526" width="3" style="212" bestFit="1" customWidth="1"/>
    <col min="11527" max="11552" width="8.7109375" style="212" customWidth="1"/>
    <col min="11553" max="11778" width="11.42578125" style="212"/>
    <col min="11779" max="11779" width="6.140625" style="212" bestFit="1" customWidth="1"/>
    <col min="11780" max="11780" width="17.85546875" style="212" customWidth="1"/>
    <col min="11781" max="11781" width="3.85546875" style="212" bestFit="1" customWidth="1"/>
    <col min="11782" max="11782" width="3" style="212" bestFit="1" customWidth="1"/>
    <col min="11783" max="11808" width="8.7109375" style="212" customWidth="1"/>
    <col min="11809" max="12034" width="11.42578125" style="212"/>
    <col min="12035" max="12035" width="6.140625" style="212" bestFit="1" customWidth="1"/>
    <col min="12036" max="12036" width="17.85546875" style="212" customWidth="1"/>
    <col min="12037" max="12037" width="3.85546875" style="212" bestFit="1" customWidth="1"/>
    <col min="12038" max="12038" width="3" style="212" bestFit="1" customWidth="1"/>
    <col min="12039" max="12064" width="8.7109375" style="212" customWidth="1"/>
    <col min="12065" max="12290" width="11.42578125" style="212"/>
    <col min="12291" max="12291" width="6.140625" style="212" bestFit="1" customWidth="1"/>
    <col min="12292" max="12292" width="17.85546875" style="212" customWidth="1"/>
    <col min="12293" max="12293" width="3.85546875" style="212" bestFit="1" customWidth="1"/>
    <col min="12294" max="12294" width="3" style="212" bestFit="1" customWidth="1"/>
    <col min="12295" max="12320" width="8.7109375" style="212" customWidth="1"/>
    <col min="12321" max="12546" width="11.42578125" style="212"/>
    <col min="12547" max="12547" width="6.140625" style="212" bestFit="1" customWidth="1"/>
    <col min="12548" max="12548" width="17.85546875" style="212" customWidth="1"/>
    <col min="12549" max="12549" width="3.85546875" style="212" bestFit="1" customWidth="1"/>
    <col min="12550" max="12550" width="3" style="212" bestFit="1" customWidth="1"/>
    <col min="12551" max="12576" width="8.7109375" style="212" customWidth="1"/>
    <col min="12577" max="12802" width="11.42578125" style="212"/>
    <col min="12803" max="12803" width="6.140625" style="212" bestFit="1" customWidth="1"/>
    <col min="12804" max="12804" width="17.85546875" style="212" customWidth="1"/>
    <col min="12805" max="12805" width="3.85546875" style="212" bestFit="1" customWidth="1"/>
    <col min="12806" max="12806" width="3" style="212" bestFit="1" customWidth="1"/>
    <col min="12807" max="12832" width="8.7109375" style="212" customWidth="1"/>
    <col min="12833" max="13058" width="11.42578125" style="212"/>
    <col min="13059" max="13059" width="6.140625" style="212" bestFit="1" customWidth="1"/>
    <col min="13060" max="13060" width="17.85546875" style="212" customWidth="1"/>
    <col min="13061" max="13061" width="3.85546875" style="212" bestFit="1" customWidth="1"/>
    <col min="13062" max="13062" width="3" style="212" bestFit="1" customWidth="1"/>
    <col min="13063" max="13088" width="8.7109375" style="212" customWidth="1"/>
    <col min="13089" max="13314" width="11.42578125" style="212"/>
    <col min="13315" max="13315" width="6.140625" style="212" bestFit="1" customWidth="1"/>
    <col min="13316" max="13316" width="17.85546875" style="212" customWidth="1"/>
    <col min="13317" max="13317" width="3.85546875" style="212" bestFit="1" customWidth="1"/>
    <col min="13318" max="13318" width="3" style="212" bestFit="1" customWidth="1"/>
    <col min="13319" max="13344" width="8.7109375" style="212" customWidth="1"/>
    <col min="13345" max="13570" width="11.42578125" style="212"/>
    <col min="13571" max="13571" width="6.140625" style="212" bestFit="1" customWidth="1"/>
    <col min="13572" max="13572" width="17.85546875" style="212" customWidth="1"/>
    <col min="13573" max="13573" width="3.85546875" style="212" bestFit="1" customWidth="1"/>
    <col min="13574" max="13574" width="3" style="212" bestFit="1" customWidth="1"/>
    <col min="13575" max="13600" width="8.7109375" style="212" customWidth="1"/>
    <col min="13601" max="13826" width="11.42578125" style="212"/>
    <col min="13827" max="13827" width="6.140625" style="212" bestFit="1" customWidth="1"/>
    <col min="13828" max="13828" width="17.85546875" style="212" customWidth="1"/>
    <col min="13829" max="13829" width="3.85546875" style="212" bestFit="1" customWidth="1"/>
    <col min="13830" max="13830" width="3" style="212" bestFit="1" customWidth="1"/>
    <col min="13831" max="13856" width="8.7109375" style="212" customWidth="1"/>
    <col min="13857" max="14082" width="11.42578125" style="212"/>
    <col min="14083" max="14083" width="6.140625" style="212" bestFit="1" customWidth="1"/>
    <col min="14084" max="14084" width="17.85546875" style="212" customWidth="1"/>
    <col min="14085" max="14085" width="3.85546875" style="212" bestFit="1" customWidth="1"/>
    <col min="14086" max="14086" width="3" style="212" bestFit="1" customWidth="1"/>
    <col min="14087" max="14112" width="8.7109375" style="212" customWidth="1"/>
    <col min="14113" max="14338" width="11.42578125" style="212"/>
    <col min="14339" max="14339" width="6.140625" style="212" bestFit="1" customWidth="1"/>
    <col min="14340" max="14340" width="17.85546875" style="212" customWidth="1"/>
    <col min="14341" max="14341" width="3.85546875" style="212" bestFit="1" customWidth="1"/>
    <col min="14342" max="14342" width="3" style="212" bestFit="1" customWidth="1"/>
    <col min="14343" max="14368" width="8.7109375" style="212" customWidth="1"/>
    <col min="14369" max="14594" width="11.42578125" style="212"/>
    <col min="14595" max="14595" width="6.140625" style="212" bestFit="1" customWidth="1"/>
    <col min="14596" max="14596" width="17.85546875" style="212" customWidth="1"/>
    <col min="14597" max="14597" width="3.85546875" style="212" bestFit="1" customWidth="1"/>
    <col min="14598" max="14598" width="3" style="212" bestFit="1" customWidth="1"/>
    <col min="14599" max="14624" width="8.7109375" style="212" customWidth="1"/>
    <col min="14625" max="14850" width="11.42578125" style="212"/>
    <col min="14851" max="14851" width="6.140625" style="212" bestFit="1" customWidth="1"/>
    <col min="14852" max="14852" width="17.85546875" style="212" customWidth="1"/>
    <col min="14853" max="14853" width="3.85546875" style="212" bestFit="1" customWidth="1"/>
    <col min="14854" max="14854" width="3" style="212" bestFit="1" customWidth="1"/>
    <col min="14855" max="14880" width="8.7109375" style="212" customWidth="1"/>
    <col min="14881" max="15106" width="11.42578125" style="212"/>
    <col min="15107" max="15107" width="6.140625" style="212" bestFit="1" customWidth="1"/>
    <col min="15108" max="15108" width="17.85546875" style="212" customWidth="1"/>
    <col min="15109" max="15109" width="3.85546875" style="212" bestFit="1" customWidth="1"/>
    <col min="15110" max="15110" width="3" style="212" bestFit="1" customWidth="1"/>
    <col min="15111" max="15136" width="8.7109375" style="212" customWidth="1"/>
    <col min="15137" max="15362" width="11.42578125" style="212"/>
    <col min="15363" max="15363" width="6.140625" style="212" bestFit="1" customWidth="1"/>
    <col min="15364" max="15364" width="17.85546875" style="212" customWidth="1"/>
    <col min="15365" max="15365" width="3.85546875" style="212" bestFit="1" customWidth="1"/>
    <col min="15366" max="15366" width="3" style="212" bestFit="1" customWidth="1"/>
    <col min="15367" max="15392" width="8.7109375" style="212" customWidth="1"/>
    <col min="15393" max="15618" width="11.42578125" style="212"/>
    <col min="15619" max="15619" width="6.140625" style="212" bestFit="1" customWidth="1"/>
    <col min="15620" max="15620" width="17.85546875" style="212" customWidth="1"/>
    <col min="15621" max="15621" width="3.85546875" style="212" bestFit="1" customWidth="1"/>
    <col min="15622" max="15622" width="3" style="212" bestFit="1" customWidth="1"/>
    <col min="15623" max="15648" width="8.7109375" style="212" customWidth="1"/>
    <col min="15649" max="15874" width="11.42578125" style="212"/>
    <col min="15875" max="15875" width="6.140625" style="212" bestFit="1" customWidth="1"/>
    <col min="15876" max="15876" width="17.85546875" style="212" customWidth="1"/>
    <col min="15877" max="15877" width="3.85546875" style="212" bestFit="1" customWidth="1"/>
    <col min="15878" max="15878" width="3" style="212" bestFit="1" customWidth="1"/>
    <col min="15879" max="15904" width="8.7109375" style="212" customWidth="1"/>
    <col min="15905" max="16130" width="11.42578125" style="212"/>
    <col min="16131" max="16131" width="6.140625" style="212" bestFit="1" customWidth="1"/>
    <col min="16132" max="16132" width="17.85546875" style="212" customWidth="1"/>
    <col min="16133" max="16133" width="3.85546875" style="212" bestFit="1" customWidth="1"/>
    <col min="16134" max="16134" width="3" style="212" bestFit="1" customWidth="1"/>
    <col min="16135" max="16160" width="8.7109375" style="212" customWidth="1"/>
    <col min="16161" max="16384" width="11.42578125" style="212"/>
  </cols>
  <sheetData>
    <row r="1" spans="1:33" s="177" customFormat="1" ht="15.75" x14ac:dyDescent="0.25">
      <c r="A1" s="176" t="s">
        <v>171</v>
      </c>
      <c r="E1" s="178" t="s">
        <v>142</v>
      </c>
      <c r="F1" s="179"/>
      <c r="G1" s="179"/>
      <c r="H1" s="179"/>
      <c r="I1" s="180"/>
    </row>
    <row r="2" spans="1:33" s="177" customFormat="1" ht="15.75" x14ac:dyDescent="0.25"/>
    <row r="3" spans="1:33" s="177" customFormat="1" ht="15.75" x14ac:dyDescent="0.25">
      <c r="A3" s="177" t="s">
        <v>143</v>
      </c>
      <c r="AG3" s="181"/>
    </row>
    <row r="4" spans="1:33" s="177" customFormat="1" ht="15.75" x14ac:dyDescent="0.25">
      <c r="A4" s="182"/>
      <c r="B4" s="183"/>
      <c r="C4" s="184"/>
      <c r="D4" s="185"/>
      <c r="E4" s="186">
        <v>1220</v>
      </c>
      <c r="F4" s="186">
        <v>1240</v>
      </c>
      <c r="G4" s="186">
        <v>1900</v>
      </c>
      <c r="H4" s="186">
        <v>1920</v>
      </c>
      <c r="I4" s="186">
        <v>2050</v>
      </c>
      <c r="J4" s="186">
        <v>2220</v>
      </c>
      <c r="K4" s="186">
        <v>3000</v>
      </c>
      <c r="L4" s="186">
        <v>6300</v>
      </c>
      <c r="M4" s="186">
        <v>6304</v>
      </c>
      <c r="N4" s="186">
        <v>6800</v>
      </c>
      <c r="O4" s="186">
        <v>6900</v>
      </c>
      <c r="P4" s="186">
        <v>7000</v>
      </c>
      <c r="Q4" s="186">
        <v>8100</v>
      </c>
      <c r="R4" s="187" t="s">
        <v>130</v>
      </c>
    </row>
    <row r="5" spans="1:33" s="177" customFormat="1" ht="15.75" x14ac:dyDescent="0.25">
      <c r="A5" s="188"/>
      <c r="B5" s="189"/>
      <c r="C5" s="190"/>
      <c r="D5" s="191"/>
      <c r="E5" s="192" t="s">
        <v>144</v>
      </c>
      <c r="F5" s="192" t="s">
        <v>9</v>
      </c>
      <c r="G5" s="192" t="s">
        <v>10</v>
      </c>
      <c r="H5" s="192" t="s">
        <v>120</v>
      </c>
      <c r="I5" s="192" t="s">
        <v>122</v>
      </c>
      <c r="J5" s="192" t="s">
        <v>145</v>
      </c>
      <c r="K5" s="192" t="s">
        <v>146</v>
      </c>
      <c r="L5" s="192" t="s">
        <v>147</v>
      </c>
      <c r="M5" s="192" t="s">
        <v>148</v>
      </c>
      <c r="N5" s="192" t="s">
        <v>149</v>
      </c>
      <c r="O5" s="192" t="s">
        <v>150</v>
      </c>
      <c r="P5" s="192" t="s">
        <v>151</v>
      </c>
      <c r="Q5" s="192" t="s">
        <v>129</v>
      </c>
      <c r="R5" s="193"/>
    </row>
    <row r="6" spans="1:33" s="177" customFormat="1" ht="15.75" x14ac:dyDescent="0.25">
      <c r="A6" s="194" t="s">
        <v>49</v>
      </c>
      <c r="B6" s="195" t="s">
        <v>50</v>
      </c>
      <c r="C6" s="312" t="s">
        <v>152</v>
      </c>
      <c r="D6" s="313"/>
      <c r="E6" s="194"/>
      <c r="F6" s="194" t="s">
        <v>153</v>
      </c>
      <c r="G6" s="194"/>
      <c r="H6" s="194" t="s">
        <v>121</v>
      </c>
      <c r="I6" s="194" t="s">
        <v>123</v>
      </c>
      <c r="J6" s="194" t="s">
        <v>154</v>
      </c>
      <c r="K6" s="194" t="s">
        <v>125</v>
      </c>
      <c r="L6" s="194"/>
      <c r="M6" s="194"/>
      <c r="N6" s="194" t="s">
        <v>127</v>
      </c>
      <c r="O6" s="194"/>
      <c r="P6" s="194" t="s">
        <v>127</v>
      </c>
      <c r="Q6" s="194" t="s">
        <v>127</v>
      </c>
      <c r="R6" s="196"/>
    </row>
    <row r="7" spans="1:33" s="177" customFormat="1" ht="15.75" x14ac:dyDescent="0.25">
      <c r="A7" s="197">
        <v>38078</v>
      </c>
      <c r="B7" s="198" t="s">
        <v>56</v>
      </c>
      <c r="C7" s="314"/>
      <c r="D7" s="315"/>
      <c r="E7" s="199"/>
      <c r="F7" s="199"/>
      <c r="G7" s="199"/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199">
        <f>SUM(E7:Q7)</f>
        <v>0</v>
      </c>
    </row>
    <row r="8" spans="1:33" s="177" customFormat="1" ht="15.75" x14ac:dyDescent="0.25">
      <c r="A8" s="200">
        <v>38079</v>
      </c>
      <c r="B8" s="201" t="s">
        <v>155</v>
      </c>
      <c r="C8" s="306">
        <v>42</v>
      </c>
      <c r="D8" s="307"/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2">
        <f t="shared" ref="R8:R16" si="0">SUM(E8:Q8)</f>
        <v>0</v>
      </c>
    </row>
    <row r="9" spans="1:33" s="177" customFormat="1" ht="15.75" x14ac:dyDescent="0.25">
      <c r="A9" s="200">
        <v>38081</v>
      </c>
      <c r="B9" s="201" t="s">
        <v>147</v>
      </c>
      <c r="C9" s="306">
        <v>43</v>
      </c>
      <c r="D9" s="307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2">
        <f t="shared" si="0"/>
        <v>0</v>
      </c>
    </row>
    <row r="10" spans="1:33" s="177" customFormat="1" ht="15.75" x14ac:dyDescent="0.25">
      <c r="A10" s="200">
        <v>38084</v>
      </c>
      <c r="B10" s="203" t="s">
        <v>156</v>
      </c>
      <c r="C10" s="306">
        <v>44</v>
      </c>
      <c r="D10" s="307"/>
      <c r="E10" s="202"/>
      <c r="F10" s="202"/>
      <c r="G10" s="202"/>
      <c r="H10" s="202"/>
      <c r="I10" s="202"/>
      <c r="J10" s="202"/>
      <c r="K10" s="202"/>
      <c r="L10" s="202"/>
      <c r="M10" s="202"/>
      <c r="N10" s="202"/>
      <c r="O10" s="202"/>
      <c r="P10" s="202"/>
      <c r="Q10" s="202"/>
      <c r="R10" s="202">
        <f t="shared" si="0"/>
        <v>0</v>
      </c>
    </row>
    <row r="11" spans="1:33" s="177" customFormat="1" ht="15.75" x14ac:dyDescent="0.25">
      <c r="A11" s="200">
        <v>38087</v>
      </c>
      <c r="B11" s="203" t="s">
        <v>148</v>
      </c>
      <c r="C11" s="306">
        <v>45</v>
      </c>
      <c r="D11" s="307"/>
      <c r="E11" s="202"/>
      <c r="F11" s="202"/>
      <c r="G11" s="202"/>
      <c r="H11" s="202"/>
      <c r="I11" s="202"/>
      <c r="J11" s="202"/>
      <c r="K11" s="202"/>
      <c r="L11" s="202"/>
      <c r="M11" s="202"/>
      <c r="N11" s="202"/>
      <c r="O11" s="202"/>
      <c r="P11" s="202"/>
      <c r="Q11" s="202"/>
      <c r="R11" s="202">
        <f t="shared" si="0"/>
        <v>0</v>
      </c>
    </row>
    <row r="12" spans="1:33" s="177" customFormat="1" ht="15.75" x14ac:dyDescent="0.25">
      <c r="A12" s="200">
        <v>38090</v>
      </c>
      <c r="B12" s="203" t="s">
        <v>157</v>
      </c>
      <c r="C12" s="306">
        <v>46</v>
      </c>
      <c r="D12" s="307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>
        <f t="shared" si="0"/>
        <v>0</v>
      </c>
    </row>
    <row r="13" spans="1:33" s="177" customFormat="1" ht="15.75" x14ac:dyDescent="0.25">
      <c r="A13" s="200">
        <v>38094</v>
      </c>
      <c r="B13" s="203" t="s">
        <v>150</v>
      </c>
      <c r="C13" s="306">
        <v>47</v>
      </c>
      <c r="D13" s="307"/>
      <c r="E13" s="202"/>
      <c r="F13" s="202"/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>
        <f t="shared" si="0"/>
        <v>0</v>
      </c>
    </row>
    <row r="14" spans="1:33" s="177" customFormat="1" ht="15.75" x14ac:dyDescent="0.25">
      <c r="A14" s="200">
        <v>38098</v>
      </c>
      <c r="B14" s="203" t="s">
        <v>156</v>
      </c>
      <c r="C14" s="306">
        <v>48</v>
      </c>
      <c r="D14" s="307"/>
      <c r="E14" s="202"/>
      <c r="F14" s="202"/>
      <c r="G14" s="202"/>
      <c r="H14" s="202"/>
      <c r="I14" s="202"/>
      <c r="J14" s="202"/>
      <c r="K14" s="202"/>
      <c r="L14" s="202"/>
      <c r="M14" s="202"/>
      <c r="N14" s="202"/>
      <c r="O14" s="202"/>
      <c r="P14" s="202"/>
      <c r="Q14" s="202"/>
      <c r="R14" s="202">
        <f t="shared" si="0"/>
        <v>0</v>
      </c>
    </row>
    <row r="15" spans="1:33" s="177" customFormat="1" ht="15.75" x14ac:dyDescent="0.25">
      <c r="A15" s="200">
        <v>38102</v>
      </c>
      <c r="B15" s="203" t="s">
        <v>72</v>
      </c>
      <c r="C15" s="308">
        <v>49</v>
      </c>
      <c r="D15" s="309"/>
      <c r="E15" s="204"/>
      <c r="F15" s="204"/>
      <c r="G15" s="204"/>
      <c r="H15" s="204"/>
      <c r="I15" s="204"/>
      <c r="J15" s="204"/>
      <c r="K15" s="204"/>
      <c r="L15" s="204"/>
      <c r="M15" s="204"/>
      <c r="N15" s="204"/>
      <c r="O15" s="204"/>
      <c r="P15" s="204"/>
      <c r="Q15" s="204"/>
      <c r="R15" s="205">
        <f t="shared" si="0"/>
        <v>0</v>
      </c>
    </row>
    <row r="16" spans="1:33" s="211" customFormat="1" ht="20.25" x14ac:dyDescent="0.3">
      <c r="A16" s="206"/>
      <c r="B16" s="207" t="s">
        <v>58</v>
      </c>
      <c r="C16" s="208"/>
      <c r="D16" s="209"/>
      <c r="E16" s="210">
        <f>SUM(E7:E15)</f>
        <v>0</v>
      </c>
      <c r="F16" s="210">
        <f t="shared" ref="F16:Q16" si="1">SUM(F7:F15)</f>
        <v>0</v>
      </c>
      <c r="G16" s="210">
        <f t="shared" si="1"/>
        <v>0</v>
      </c>
      <c r="H16" s="210">
        <f t="shared" si="1"/>
        <v>0</v>
      </c>
      <c r="I16" s="210">
        <f t="shared" si="1"/>
        <v>0</v>
      </c>
      <c r="J16" s="210">
        <f t="shared" si="1"/>
        <v>0</v>
      </c>
      <c r="K16" s="210">
        <f t="shared" si="1"/>
        <v>0</v>
      </c>
      <c r="L16" s="210">
        <f t="shared" si="1"/>
        <v>0</v>
      </c>
      <c r="M16" s="210">
        <f t="shared" si="1"/>
        <v>0</v>
      </c>
      <c r="N16" s="210">
        <f t="shared" si="1"/>
        <v>0</v>
      </c>
      <c r="O16" s="210">
        <f t="shared" si="1"/>
        <v>0</v>
      </c>
      <c r="P16" s="210">
        <f t="shared" si="1"/>
        <v>0</v>
      </c>
      <c r="Q16" s="210">
        <f t="shared" si="1"/>
        <v>0</v>
      </c>
      <c r="R16" s="210">
        <f t="shared" si="0"/>
        <v>0</v>
      </c>
    </row>
    <row r="17" spans="1:31" s="177" customFormat="1" ht="15.75" x14ac:dyDescent="0.25"/>
    <row r="18" spans="1:31" s="177" customFormat="1" ht="15.75" x14ac:dyDescent="0.25"/>
    <row r="19" spans="1:31" s="177" customFormat="1" ht="15.75" x14ac:dyDescent="0.25">
      <c r="A19" s="177" t="s">
        <v>172</v>
      </c>
    </row>
    <row r="20" spans="1:31" s="177" customFormat="1" ht="15.75" x14ac:dyDescent="0.25">
      <c r="X20" s="212"/>
    </row>
    <row r="21" spans="1:31" ht="15.75" x14ac:dyDescent="0.25">
      <c r="A21" s="177"/>
      <c r="B21" s="177"/>
      <c r="C21" s="177"/>
      <c r="D21" s="177"/>
      <c r="E21" s="177"/>
      <c r="F21" s="177"/>
      <c r="G21" s="177"/>
      <c r="H21" s="177"/>
      <c r="I21" s="177"/>
      <c r="J21" s="177"/>
      <c r="K21" s="177"/>
      <c r="L21" s="177"/>
      <c r="M21" s="177"/>
      <c r="N21" s="177"/>
      <c r="AA21" s="213"/>
      <c r="AB21" s="213"/>
    </row>
    <row r="22" spans="1:31" ht="15.75" x14ac:dyDescent="0.25">
      <c r="A22" s="177"/>
      <c r="B22" s="177"/>
      <c r="C22" s="177"/>
      <c r="D22" s="177"/>
      <c r="E22" s="177"/>
      <c r="F22" s="177"/>
      <c r="G22" s="177"/>
      <c r="H22" s="177"/>
      <c r="I22" s="177"/>
      <c r="J22" s="177"/>
      <c r="K22" s="177"/>
      <c r="L22" s="177"/>
      <c r="M22" s="177"/>
      <c r="N22" s="177"/>
      <c r="AA22" s="213"/>
      <c r="AB22" s="213"/>
    </row>
    <row r="23" spans="1:31" ht="15.75" x14ac:dyDescent="0.25">
      <c r="A23" s="177"/>
      <c r="B23" s="177"/>
      <c r="C23" s="177"/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AA23" s="213"/>
      <c r="AB23" s="213"/>
    </row>
    <row r="24" spans="1:31" ht="15.75" x14ac:dyDescent="0.25">
      <c r="A24" s="177"/>
      <c r="B24" s="177"/>
      <c r="C24" s="177"/>
      <c r="D24" s="177"/>
      <c r="E24" s="177"/>
      <c r="F24" s="177"/>
      <c r="G24" s="177"/>
      <c r="H24" s="177"/>
      <c r="I24" s="177"/>
      <c r="J24" s="177"/>
      <c r="K24" s="177"/>
      <c r="L24" s="177"/>
      <c r="M24" s="177"/>
      <c r="N24" s="177"/>
      <c r="AA24" s="213"/>
      <c r="AB24" s="213"/>
    </row>
    <row r="25" spans="1:31" ht="15.75" x14ac:dyDescent="0.25">
      <c r="A25" s="177"/>
      <c r="B25" s="177"/>
      <c r="C25" s="177"/>
      <c r="D25" s="177"/>
      <c r="E25" s="177"/>
      <c r="F25" s="177"/>
      <c r="G25" s="177"/>
      <c r="H25" s="177"/>
      <c r="I25" s="177"/>
      <c r="J25" s="177"/>
      <c r="K25" s="177"/>
      <c r="L25" s="177"/>
      <c r="M25" s="177"/>
      <c r="N25" s="177"/>
      <c r="AA25" s="213"/>
      <c r="AB25" s="213"/>
    </row>
    <row r="26" spans="1:31" ht="15.75" x14ac:dyDescent="0.25">
      <c r="A26" s="177"/>
      <c r="B26" s="177"/>
      <c r="C26" s="177"/>
      <c r="D26" s="177"/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AA26" s="213"/>
      <c r="AB26" s="213"/>
    </row>
    <row r="27" spans="1:31" ht="15.75" x14ac:dyDescent="0.25">
      <c r="A27" s="177"/>
      <c r="B27" s="177"/>
      <c r="C27" s="177"/>
      <c r="D27" s="177"/>
      <c r="E27" s="177"/>
      <c r="F27" s="177"/>
      <c r="G27" s="177"/>
      <c r="H27" s="177"/>
      <c r="I27" s="177"/>
      <c r="J27" s="177"/>
      <c r="K27" s="177"/>
      <c r="L27" s="177"/>
      <c r="M27" s="177"/>
      <c r="N27" s="177"/>
      <c r="AA27" s="213"/>
      <c r="AB27" s="213"/>
    </row>
    <row r="28" spans="1:31" ht="15.75" x14ac:dyDescent="0.25">
      <c r="A28" s="177"/>
      <c r="B28" s="177"/>
      <c r="C28" s="177"/>
      <c r="D28" s="177"/>
      <c r="E28" s="177"/>
      <c r="F28" s="177"/>
      <c r="G28" s="177"/>
      <c r="H28" s="177"/>
      <c r="I28" s="177"/>
      <c r="J28" s="177"/>
      <c r="K28" s="177"/>
      <c r="L28" s="177"/>
      <c r="M28" s="177"/>
      <c r="N28" s="177"/>
    </row>
    <row r="29" spans="1:31" ht="15.75" x14ac:dyDescent="0.25">
      <c r="A29" s="177"/>
      <c r="B29" s="177"/>
      <c r="C29" s="177"/>
      <c r="D29" s="177"/>
      <c r="E29" s="177"/>
      <c r="F29" s="177"/>
      <c r="G29" s="177"/>
      <c r="H29" s="177"/>
      <c r="I29" s="177"/>
      <c r="J29" s="177"/>
      <c r="K29" s="177"/>
      <c r="L29" s="177"/>
      <c r="M29" s="177"/>
      <c r="N29" s="177"/>
      <c r="AA29" s="213"/>
      <c r="AB29" s="213"/>
      <c r="AE29" s="214"/>
    </row>
    <row r="30" spans="1:31" ht="15.75" x14ac:dyDescent="0.25">
      <c r="A30" s="177" t="s">
        <v>15</v>
      </c>
      <c r="B30" s="177"/>
      <c r="C30" s="177"/>
      <c r="D30" s="177"/>
      <c r="K30" s="177"/>
      <c r="L30" s="177"/>
      <c r="M30" s="177"/>
      <c r="N30" s="177"/>
      <c r="AA30" s="213"/>
      <c r="AB30" s="213"/>
    </row>
    <row r="31" spans="1:31" ht="15.75" x14ac:dyDescent="0.25">
      <c r="A31" s="182"/>
      <c r="B31" s="215"/>
      <c r="C31" s="304" t="s">
        <v>77</v>
      </c>
      <c r="D31" s="310"/>
      <c r="E31" s="217" t="s">
        <v>131</v>
      </c>
      <c r="F31" s="218" t="s">
        <v>158</v>
      </c>
      <c r="G31" s="219" t="s">
        <v>59</v>
      </c>
      <c r="H31" s="218" t="s">
        <v>60</v>
      </c>
      <c r="I31" s="311"/>
      <c r="J31" s="311"/>
      <c r="K31" s="298"/>
      <c r="L31" s="298"/>
      <c r="M31" s="298"/>
      <c r="N31" s="298"/>
      <c r="AA31" s="213"/>
      <c r="AB31" s="213"/>
    </row>
    <row r="32" spans="1:31" ht="15.75" x14ac:dyDescent="0.25">
      <c r="A32" s="221" t="s">
        <v>159</v>
      </c>
      <c r="B32" s="222" t="s">
        <v>160</v>
      </c>
      <c r="C32" s="296" t="s">
        <v>52</v>
      </c>
      <c r="D32" s="299"/>
      <c r="E32" s="224" t="s">
        <v>132</v>
      </c>
      <c r="F32" s="225"/>
      <c r="G32" s="226"/>
      <c r="H32" s="225"/>
      <c r="I32" s="220"/>
      <c r="J32" s="220"/>
      <c r="K32" s="220"/>
      <c r="L32" s="220"/>
      <c r="M32" s="220"/>
      <c r="N32" s="220"/>
      <c r="AA32" s="213"/>
      <c r="AB32" s="213"/>
    </row>
    <row r="33" spans="1:29" ht="15.75" x14ac:dyDescent="0.25">
      <c r="A33" s="227">
        <v>1220</v>
      </c>
      <c r="B33" s="228" t="s">
        <v>144</v>
      </c>
      <c r="C33" s="229"/>
      <c r="D33" s="230"/>
      <c r="E33" s="231">
        <f>E16</f>
        <v>0</v>
      </c>
      <c r="F33" s="231"/>
      <c r="G33" s="231"/>
      <c r="H33" s="231">
        <f>SUM(E33:G33)</f>
        <v>0</v>
      </c>
      <c r="I33" s="213"/>
      <c r="J33" s="213"/>
      <c r="K33" s="213"/>
      <c r="L33" s="213"/>
      <c r="M33" s="213"/>
      <c r="N33" s="213"/>
    </row>
    <row r="34" spans="1:29" ht="15.75" x14ac:dyDescent="0.25">
      <c r="A34" s="232">
        <v>1240</v>
      </c>
      <c r="B34" s="233" t="s">
        <v>161</v>
      </c>
      <c r="C34" s="234"/>
      <c r="D34" s="235"/>
      <c r="E34" s="202">
        <f>F16</f>
        <v>0</v>
      </c>
      <c r="F34" s="202"/>
      <c r="G34" s="202"/>
      <c r="H34" s="202">
        <f>SUM(E34:G34)</f>
        <v>0</v>
      </c>
      <c r="I34" s="213"/>
      <c r="J34" s="213"/>
      <c r="K34" s="213"/>
      <c r="L34" s="213"/>
      <c r="M34" s="213"/>
      <c r="N34" s="213"/>
    </row>
    <row r="35" spans="1:29" ht="15.75" x14ac:dyDescent="0.25">
      <c r="A35" s="232">
        <v>1900</v>
      </c>
      <c r="B35" s="233" t="s">
        <v>10</v>
      </c>
      <c r="C35" s="234"/>
      <c r="D35" s="235"/>
      <c r="E35" s="202">
        <f>G16</f>
        <v>0</v>
      </c>
      <c r="F35" s="202"/>
      <c r="G35" s="202"/>
      <c r="H35" s="202">
        <f t="shared" ref="H35:H37" si="2">SUM(E35:G35)</f>
        <v>0</v>
      </c>
      <c r="I35" s="213"/>
      <c r="J35" s="213"/>
      <c r="K35" s="213"/>
      <c r="L35" s="213"/>
      <c r="M35" s="213"/>
      <c r="N35" s="213"/>
      <c r="V35" s="177"/>
      <c r="W35" s="177"/>
      <c r="X35" s="177"/>
      <c r="Y35" s="177"/>
      <c r="Z35" s="177"/>
      <c r="AA35" s="177"/>
      <c r="AB35" s="177"/>
      <c r="AC35" s="177"/>
    </row>
    <row r="36" spans="1:29" s="238" customFormat="1" ht="20.25" x14ac:dyDescent="0.3">
      <c r="A36" s="232">
        <v>1920</v>
      </c>
      <c r="B36" s="236" t="s">
        <v>1</v>
      </c>
      <c r="C36" s="234"/>
      <c r="D36" s="235"/>
      <c r="E36" s="202">
        <f>H16</f>
        <v>0</v>
      </c>
      <c r="F36" s="202"/>
      <c r="G36" s="202"/>
      <c r="H36" s="202">
        <f t="shared" si="2"/>
        <v>0</v>
      </c>
      <c r="I36" s="213"/>
      <c r="J36" s="213"/>
      <c r="K36" s="213"/>
      <c r="L36" s="213"/>
      <c r="M36" s="213"/>
      <c r="N36" s="213"/>
      <c r="O36" s="212"/>
      <c r="P36" s="237" t="s">
        <v>162</v>
      </c>
      <c r="Q36" s="212"/>
      <c r="R36" s="212"/>
      <c r="S36" s="212"/>
      <c r="T36" s="212"/>
      <c r="U36" s="176" t="s">
        <v>163</v>
      </c>
      <c r="V36" s="177"/>
      <c r="W36" s="212"/>
      <c r="X36" s="213"/>
      <c r="Y36" s="212"/>
      <c r="Z36" s="212"/>
      <c r="AA36" s="212"/>
      <c r="AB36" s="212"/>
      <c r="AC36" s="212"/>
    </row>
    <row r="37" spans="1:29" ht="15.75" x14ac:dyDescent="0.25">
      <c r="A37" s="232">
        <v>2050</v>
      </c>
      <c r="B37" s="236" t="s">
        <v>2</v>
      </c>
      <c r="C37" s="300">
        <v>50</v>
      </c>
      <c r="D37" s="301"/>
      <c r="E37" s="202">
        <f>I16</f>
        <v>0</v>
      </c>
      <c r="F37" s="202">
        <f>-F46</f>
        <v>0</v>
      </c>
      <c r="G37" s="202"/>
      <c r="H37" s="202">
        <f t="shared" si="2"/>
        <v>0</v>
      </c>
      <c r="I37" s="213"/>
      <c r="J37" s="213"/>
      <c r="K37" s="213"/>
      <c r="L37" s="213"/>
      <c r="M37" s="213"/>
      <c r="N37" s="213"/>
      <c r="P37" s="239" t="s">
        <v>57</v>
      </c>
      <c r="U37" s="240" t="s">
        <v>62</v>
      </c>
      <c r="V37" s="177"/>
      <c r="X37" s="213"/>
    </row>
    <row r="38" spans="1:29" ht="16.5" thickBot="1" x14ac:dyDescent="0.3">
      <c r="A38" s="241">
        <v>2220</v>
      </c>
      <c r="B38" s="242" t="s">
        <v>99</v>
      </c>
      <c r="C38" s="243"/>
      <c r="D38" s="244"/>
      <c r="E38" s="245">
        <f>J16</f>
        <v>0</v>
      </c>
      <c r="F38" s="245"/>
      <c r="G38" s="245"/>
      <c r="H38" s="245">
        <f>SUM(E38:F38)</f>
        <v>0</v>
      </c>
      <c r="I38" s="213"/>
      <c r="J38" s="213"/>
      <c r="K38" s="213"/>
      <c r="L38" s="213"/>
      <c r="M38" s="213"/>
      <c r="N38" s="213"/>
      <c r="O38" s="177"/>
      <c r="P38" s="246" t="str">
        <f>B39</f>
        <v>Provisjonsinntekter</v>
      </c>
      <c r="S38" s="247"/>
      <c r="U38" s="177" t="str">
        <f>B33</f>
        <v>Bil</v>
      </c>
      <c r="V38" s="177"/>
      <c r="X38" s="213">
        <f>H33</f>
        <v>0</v>
      </c>
    </row>
    <row r="39" spans="1:29" s="177" customFormat="1" ht="15.75" x14ac:dyDescent="0.25">
      <c r="A39" s="227">
        <v>3000</v>
      </c>
      <c r="B39" s="228" t="s">
        <v>164</v>
      </c>
      <c r="C39" s="248"/>
      <c r="D39" s="249"/>
      <c r="E39" s="231">
        <f>K16</f>
        <v>0</v>
      </c>
      <c r="F39" s="231"/>
      <c r="G39" s="231">
        <f>SUM(E39:F39)</f>
        <v>0</v>
      </c>
      <c r="H39" s="231"/>
      <c r="I39" s="213"/>
      <c r="J39" s="213"/>
      <c r="K39" s="213"/>
      <c r="L39" s="213"/>
      <c r="M39" s="213"/>
      <c r="N39" s="213"/>
      <c r="P39" s="246"/>
      <c r="Q39" s="212"/>
      <c r="R39" s="212"/>
      <c r="S39" s="213">
        <f>L42</f>
        <v>0</v>
      </c>
      <c r="T39" s="212"/>
      <c r="U39" s="177" t="str">
        <f>B34</f>
        <v>Inventar og utstyr</v>
      </c>
      <c r="V39" s="212"/>
      <c r="W39" s="212"/>
      <c r="X39" s="213"/>
    </row>
    <row r="40" spans="1:29" s="177" customFormat="1" ht="15.75" x14ac:dyDescent="0.25">
      <c r="A40" s="232">
        <v>6300</v>
      </c>
      <c r="B40" s="236" t="s">
        <v>147</v>
      </c>
      <c r="C40" s="234"/>
      <c r="D40" s="235"/>
      <c r="E40" s="202">
        <f>L16</f>
        <v>0</v>
      </c>
      <c r="F40" s="202"/>
      <c r="G40" s="202">
        <f>SUM(E40:F40)</f>
        <v>0</v>
      </c>
      <c r="H40" s="202"/>
      <c r="I40" s="213"/>
      <c r="J40" s="213"/>
      <c r="K40" s="213"/>
      <c r="L40" s="213"/>
      <c r="M40" s="213"/>
      <c r="N40" s="213"/>
      <c r="P40" s="239" t="s">
        <v>63</v>
      </c>
      <c r="Q40" s="212"/>
      <c r="R40" s="212"/>
      <c r="S40" s="213"/>
      <c r="T40" s="212"/>
      <c r="U40" s="177" t="str">
        <f>B35</f>
        <v>Kontanter</v>
      </c>
      <c r="V40" s="212"/>
      <c r="W40" s="212"/>
      <c r="X40" s="280"/>
    </row>
    <row r="41" spans="1:29" s="177" customFormat="1" ht="15.75" x14ac:dyDescent="0.25">
      <c r="A41" s="232">
        <v>6304</v>
      </c>
      <c r="B41" s="236" t="s">
        <v>148</v>
      </c>
      <c r="C41" s="234"/>
      <c r="D41" s="235"/>
      <c r="E41" s="202">
        <f>M16</f>
        <v>0</v>
      </c>
      <c r="F41" s="202"/>
      <c r="G41" s="202">
        <f t="shared" ref="G41:G45" si="3">SUM(E41:F41)</f>
        <v>0</v>
      </c>
      <c r="H41" s="202"/>
      <c r="I41" s="213"/>
      <c r="J41" s="213"/>
      <c r="K41" s="213"/>
      <c r="L41" s="213"/>
      <c r="M41" s="213"/>
      <c r="N41" s="213"/>
      <c r="P41" s="246" t="str">
        <f>B40</f>
        <v>Husleie</v>
      </c>
      <c r="Q41" s="212"/>
      <c r="R41" s="212"/>
      <c r="S41" s="213"/>
      <c r="T41" s="212"/>
      <c r="U41" s="177" t="str">
        <f>B36</f>
        <v>Bankinnskudd</v>
      </c>
      <c r="V41" s="212"/>
      <c r="W41" s="212"/>
      <c r="X41" s="213"/>
    </row>
    <row r="42" spans="1:29" s="177" customFormat="1" ht="15.75" x14ac:dyDescent="0.25">
      <c r="A42" s="250">
        <v>6800</v>
      </c>
      <c r="B42" s="251" t="s">
        <v>94</v>
      </c>
      <c r="C42" s="234"/>
      <c r="D42" s="235"/>
      <c r="E42" s="204">
        <f>N16</f>
        <v>0</v>
      </c>
      <c r="F42" s="204"/>
      <c r="G42" s="202">
        <f t="shared" si="3"/>
        <v>0</v>
      </c>
      <c r="H42" s="204"/>
      <c r="I42" s="213"/>
      <c r="J42" s="213"/>
      <c r="K42" s="213"/>
      <c r="L42" s="213"/>
      <c r="M42" s="213"/>
      <c r="N42" s="213"/>
      <c r="P42" s="246" t="str">
        <f>B41</f>
        <v>Strøm</v>
      </c>
      <c r="Q42" s="212"/>
      <c r="R42" s="212"/>
      <c r="S42" s="280"/>
      <c r="T42" s="212"/>
      <c r="U42" s="177" t="s">
        <v>64</v>
      </c>
      <c r="W42" s="212"/>
      <c r="X42" s="252">
        <f>SUM(X38:X41)</f>
        <v>0</v>
      </c>
    </row>
    <row r="43" spans="1:29" s="177" customFormat="1" ht="15.75" x14ac:dyDescent="0.25">
      <c r="A43" s="250">
        <v>6900</v>
      </c>
      <c r="B43" s="251" t="s">
        <v>150</v>
      </c>
      <c r="C43" s="234"/>
      <c r="D43" s="235"/>
      <c r="E43" s="204">
        <f>O16</f>
        <v>0</v>
      </c>
      <c r="F43" s="204"/>
      <c r="G43" s="202">
        <f t="shared" si="3"/>
        <v>0</v>
      </c>
      <c r="H43" s="204"/>
      <c r="I43" s="213"/>
      <c r="J43" s="213"/>
      <c r="K43" s="213"/>
      <c r="L43" s="213"/>
      <c r="M43" s="213"/>
      <c r="N43" s="213"/>
      <c r="P43" s="246" t="str">
        <f>B42</f>
        <v>Kontorkostnader</v>
      </c>
      <c r="Q43" s="212"/>
      <c r="R43" s="212"/>
      <c r="S43" s="280"/>
      <c r="T43" s="212"/>
      <c r="U43" s="212"/>
      <c r="V43" s="212"/>
      <c r="W43" s="212"/>
      <c r="X43" s="212"/>
    </row>
    <row r="44" spans="1:29" s="177" customFormat="1" ht="15.75" x14ac:dyDescent="0.25">
      <c r="A44" s="250">
        <v>7000</v>
      </c>
      <c r="B44" s="251" t="s">
        <v>165</v>
      </c>
      <c r="C44" s="234"/>
      <c r="D44" s="235"/>
      <c r="E44" s="204">
        <f>P16</f>
        <v>0</v>
      </c>
      <c r="F44" s="204"/>
      <c r="G44" s="202">
        <f t="shared" si="3"/>
        <v>0</v>
      </c>
      <c r="H44" s="204"/>
      <c r="I44" s="213"/>
      <c r="J44" s="213"/>
      <c r="K44" s="213"/>
      <c r="L44" s="213"/>
      <c r="M44" s="213"/>
      <c r="N44" s="213"/>
      <c r="P44" s="246" t="str">
        <f>B43</f>
        <v>Telefon</v>
      </c>
      <c r="Q44" s="212"/>
      <c r="R44" s="212"/>
      <c r="S44" s="280"/>
      <c r="T44" s="212"/>
      <c r="U44" s="240" t="s">
        <v>66</v>
      </c>
      <c r="V44" s="213"/>
      <c r="W44" s="212"/>
      <c r="X44" s="213"/>
    </row>
    <row r="45" spans="1:29" s="177" customFormat="1" ht="15.75" x14ac:dyDescent="0.25">
      <c r="A45" s="250">
        <v>8100</v>
      </c>
      <c r="B45" s="251" t="s">
        <v>71</v>
      </c>
      <c r="C45" s="234"/>
      <c r="D45" s="235"/>
      <c r="E45" s="204">
        <f>Q16</f>
        <v>0</v>
      </c>
      <c r="F45" s="204"/>
      <c r="G45" s="202">
        <f t="shared" si="3"/>
        <v>0</v>
      </c>
      <c r="H45" s="204"/>
      <c r="I45" s="213"/>
      <c r="J45" s="213"/>
      <c r="K45" s="213"/>
      <c r="L45" s="213"/>
      <c r="M45" s="213"/>
      <c r="N45" s="213"/>
      <c r="P45" s="246" t="s">
        <v>165</v>
      </c>
      <c r="Q45" s="212"/>
      <c r="R45" s="212"/>
      <c r="S45" s="280"/>
      <c r="T45" s="212"/>
      <c r="U45" s="177" t="s">
        <v>2</v>
      </c>
      <c r="V45" s="213"/>
      <c r="W45" s="212"/>
      <c r="X45" s="253"/>
    </row>
    <row r="46" spans="1:29" ht="15.75" x14ac:dyDescent="0.25">
      <c r="A46" s="254">
        <v>8800</v>
      </c>
      <c r="B46" s="255" t="s">
        <v>59</v>
      </c>
      <c r="C46" s="302">
        <v>50</v>
      </c>
      <c r="D46" s="303"/>
      <c r="E46" s="204"/>
      <c r="F46" s="205">
        <f>-SUM(G39:G45)</f>
        <v>0</v>
      </c>
      <c r="G46" s="205">
        <f>F46</f>
        <v>0</v>
      </c>
      <c r="H46" s="205"/>
      <c r="I46" s="213"/>
      <c r="J46" s="213"/>
      <c r="K46" s="213"/>
      <c r="L46" s="213"/>
      <c r="M46" s="213"/>
      <c r="N46" s="213"/>
      <c r="P46" s="246" t="str">
        <f>B45</f>
        <v>Rentekostnader</v>
      </c>
      <c r="S46" s="213"/>
      <c r="T46" s="177"/>
      <c r="U46" s="177" t="s">
        <v>99</v>
      </c>
      <c r="X46" s="253"/>
    </row>
    <row r="47" spans="1:29" ht="15.75" x14ac:dyDescent="0.25">
      <c r="A47" s="256"/>
      <c r="B47" s="257"/>
      <c r="C47" s="258"/>
      <c r="D47" s="259"/>
      <c r="E47" s="210">
        <f t="shared" ref="E47:H47" si="4">SUM(E33:E46)</f>
        <v>0</v>
      </c>
      <c r="F47" s="210">
        <f t="shared" si="4"/>
        <v>0</v>
      </c>
      <c r="G47" s="210">
        <f t="shared" si="4"/>
        <v>0</v>
      </c>
      <c r="H47" s="210">
        <f t="shared" si="4"/>
        <v>0</v>
      </c>
      <c r="I47" s="213"/>
      <c r="J47" s="213"/>
      <c r="K47" s="213"/>
      <c r="L47" s="213"/>
      <c r="M47" s="213"/>
      <c r="N47" s="213"/>
      <c r="P47" s="177" t="s">
        <v>65</v>
      </c>
      <c r="Q47" s="177"/>
      <c r="R47" s="177"/>
      <c r="S47" s="252">
        <f>SUM(S41:S46)</f>
        <v>0</v>
      </c>
      <c r="U47" s="177" t="s">
        <v>67</v>
      </c>
      <c r="V47" s="177"/>
      <c r="W47" s="177"/>
      <c r="X47" s="252">
        <f>SUM(X45:X46)</f>
        <v>0</v>
      </c>
    </row>
    <row r="48" spans="1:29" ht="15.75" x14ac:dyDescent="0.25">
      <c r="P48" s="177"/>
      <c r="S48" s="213"/>
    </row>
    <row r="49" spans="1:21" ht="15.75" x14ac:dyDescent="0.25">
      <c r="A49" s="177"/>
      <c r="B49" s="177"/>
      <c r="C49" s="177" t="s">
        <v>166</v>
      </c>
      <c r="D49" s="177"/>
      <c r="E49" s="177"/>
      <c r="F49" s="177"/>
      <c r="G49" s="177"/>
      <c r="H49" s="177"/>
      <c r="I49" s="177"/>
      <c r="J49" s="177"/>
      <c r="K49" s="177"/>
      <c r="L49" s="177"/>
      <c r="M49" s="177"/>
      <c r="N49" s="177"/>
      <c r="P49" s="177" t="s">
        <v>59</v>
      </c>
      <c r="S49" s="247">
        <f>S38-S47</f>
        <v>0</v>
      </c>
    </row>
    <row r="50" spans="1:21" ht="15.75" x14ac:dyDescent="0.25">
      <c r="A50" s="177"/>
      <c r="B50" s="177"/>
      <c r="C50" s="177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</row>
    <row r="51" spans="1:21" ht="15.75" x14ac:dyDescent="0.25">
      <c r="A51" s="177"/>
      <c r="B51" s="177"/>
      <c r="C51" s="177"/>
      <c r="D51" s="177" t="s">
        <v>167</v>
      </c>
      <c r="E51" s="260" t="s">
        <v>49</v>
      </c>
      <c r="F51" s="304" t="s">
        <v>50</v>
      </c>
      <c r="G51" s="305"/>
      <c r="H51" s="216" t="s">
        <v>168</v>
      </c>
      <c r="I51" s="186" t="s">
        <v>118</v>
      </c>
      <c r="J51" s="216" t="s">
        <v>118</v>
      </c>
      <c r="K51" s="186" t="s">
        <v>108</v>
      </c>
      <c r="L51" s="177"/>
      <c r="M51" s="177"/>
      <c r="N51" s="177"/>
    </row>
    <row r="52" spans="1:21" ht="15.75" x14ac:dyDescent="0.25">
      <c r="A52" s="177"/>
      <c r="B52" s="177"/>
      <c r="C52" s="177"/>
      <c r="D52" s="177"/>
      <c r="E52" s="261"/>
      <c r="F52" s="294"/>
      <c r="G52" s="295"/>
      <c r="H52" s="177"/>
      <c r="I52" s="192" t="s">
        <v>119</v>
      </c>
      <c r="J52" s="181" t="s">
        <v>119</v>
      </c>
      <c r="K52" s="192"/>
      <c r="L52" s="177"/>
      <c r="M52" s="177"/>
      <c r="N52" s="177"/>
      <c r="O52" s="214"/>
      <c r="P52" s="177" t="s">
        <v>106</v>
      </c>
    </row>
    <row r="53" spans="1:21" ht="15.75" x14ac:dyDescent="0.25">
      <c r="A53" s="177"/>
      <c r="B53" s="177"/>
      <c r="C53" s="177"/>
      <c r="D53" s="177"/>
      <c r="E53" s="262"/>
      <c r="F53" s="296"/>
      <c r="G53" s="297"/>
      <c r="H53" s="263"/>
      <c r="I53" s="194" t="s">
        <v>169</v>
      </c>
      <c r="J53" s="223" t="s">
        <v>170</v>
      </c>
      <c r="K53" s="194"/>
      <c r="L53" s="177"/>
      <c r="M53" s="177"/>
      <c r="N53" s="177"/>
      <c r="P53" s="177"/>
    </row>
    <row r="54" spans="1:21" ht="15.75" x14ac:dyDescent="0.25">
      <c r="A54" s="177"/>
      <c r="B54" s="177"/>
      <c r="C54" s="177"/>
      <c r="D54" s="177"/>
      <c r="E54" s="264">
        <v>45407</v>
      </c>
      <c r="F54" s="265" t="s">
        <v>111</v>
      </c>
      <c r="G54" s="266"/>
      <c r="H54" s="267">
        <v>49</v>
      </c>
      <c r="I54" s="268"/>
      <c r="J54" s="267"/>
      <c r="K54" s="269"/>
      <c r="L54" s="177"/>
      <c r="M54" s="177"/>
      <c r="N54" s="177"/>
      <c r="P54" s="281"/>
      <c r="Q54" s="282"/>
      <c r="R54" s="282"/>
      <c r="S54" s="282"/>
    </row>
    <row r="55" spans="1:21" ht="15.75" x14ac:dyDescent="0.25">
      <c r="A55" s="177"/>
      <c r="B55" s="177"/>
      <c r="C55" s="177"/>
      <c r="D55" s="177"/>
      <c r="E55" s="270">
        <v>45407</v>
      </c>
      <c r="F55" s="271" t="s">
        <v>112</v>
      </c>
      <c r="G55" s="272"/>
      <c r="H55" s="273">
        <v>49</v>
      </c>
      <c r="I55" s="274"/>
      <c r="J55" s="273"/>
      <c r="K55" s="202"/>
      <c r="L55" s="177"/>
      <c r="M55" s="177"/>
      <c r="N55" s="177"/>
    </row>
    <row r="56" spans="1:21" ht="15.75" x14ac:dyDescent="0.25">
      <c r="A56" s="177"/>
      <c r="B56" s="177"/>
      <c r="C56" s="177"/>
      <c r="D56" s="177"/>
      <c r="E56" s="275">
        <v>45407</v>
      </c>
      <c r="F56" s="276" t="s">
        <v>72</v>
      </c>
      <c r="G56" s="277"/>
      <c r="H56" s="278">
        <v>49</v>
      </c>
      <c r="I56" s="279"/>
      <c r="J56" s="278"/>
      <c r="K56" s="205"/>
      <c r="L56" s="177"/>
      <c r="M56" s="177"/>
      <c r="N56" s="177"/>
    </row>
    <row r="62" spans="1:21" s="177" customFormat="1" ht="15.75" x14ac:dyDescent="0.25">
      <c r="A62" s="212"/>
      <c r="B62" s="212"/>
      <c r="C62" s="212"/>
      <c r="D62" s="212"/>
      <c r="E62" s="212"/>
      <c r="F62" s="212"/>
      <c r="G62" s="212"/>
      <c r="H62" s="212"/>
      <c r="I62" s="212"/>
      <c r="J62" s="212"/>
      <c r="K62" s="212"/>
      <c r="L62" s="212"/>
      <c r="M62" s="212"/>
      <c r="N62" s="212"/>
      <c r="R62" s="212"/>
      <c r="S62" s="212"/>
      <c r="T62" s="212"/>
      <c r="U62" s="212"/>
    </row>
    <row r="63" spans="1:21" ht="15.75" x14ac:dyDescent="0.25">
      <c r="R63" s="177"/>
      <c r="S63" s="177"/>
      <c r="T63" s="177"/>
      <c r="U63" s="177"/>
    </row>
    <row r="73" spans="1:14" ht="15.75" x14ac:dyDescent="0.25">
      <c r="A73" s="177"/>
      <c r="B73" s="177"/>
      <c r="C73" s="177"/>
      <c r="D73" s="177"/>
      <c r="E73" s="177"/>
      <c r="F73" s="177"/>
      <c r="G73" s="177"/>
      <c r="H73" s="177"/>
      <c r="I73" s="177"/>
      <c r="J73" s="177"/>
      <c r="K73" s="177"/>
      <c r="L73" s="177"/>
      <c r="M73" s="177"/>
      <c r="N73" s="177"/>
    </row>
  </sheetData>
  <mergeCells count="20">
    <mergeCell ref="C11:D11"/>
    <mergeCell ref="C6:D6"/>
    <mergeCell ref="C7:D7"/>
    <mergeCell ref="C8:D8"/>
    <mergeCell ref="C9:D9"/>
    <mergeCell ref="C10:D10"/>
    <mergeCell ref="C12:D12"/>
    <mergeCell ref="C13:D13"/>
    <mergeCell ref="C14:D14"/>
    <mergeCell ref="C15:D15"/>
    <mergeCell ref="C31:D31"/>
    <mergeCell ref="F52:G52"/>
    <mergeCell ref="F53:G53"/>
    <mergeCell ref="K31:L31"/>
    <mergeCell ref="M31:N31"/>
    <mergeCell ref="C32:D32"/>
    <mergeCell ref="C37:D37"/>
    <mergeCell ref="C46:D46"/>
    <mergeCell ref="F51:G51"/>
    <mergeCell ref="I31:J31"/>
  </mergeCells>
  <pageMargins left="0.39370078740157483" right="0.39370078740157483" top="0.98425196850393704" bottom="0.98425196850393704" header="0.51181102362204722" footer="0.51181102362204722"/>
  <pageSetup paperSize="9" pageOrder="overThenDown" orientation="landscape" horizontalDpi="300" verticalDpi="300" r:id="rId1"/>
  <headerFooter alignWithMargins="0">
    <oddHeader>&amp;COppgave 2.12</oddHeader>
    <oddFooter>&amp;CSide &amp;P av &amp;N</oddFooter>
  </headerFooter>
  <colBreaks count="1" manualBreakCount="1">
    <brk id="3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Oppgave 2.1 til 2.5</vt:lpstr>
      <vt:lpstr>Oppgave 2.9</vt:lpstr>
      <vt:lpstr>Oppgave 2.10</vt:lpstr>
      <vt:lpstr>Oppgave 2.11</vt:lpstr>
      <vt:lpstr>Oppgave 2.12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2024-08-14T14:12:52Z</dcterms:modified>
</cp:coreProperties>
</file>