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yldendal-my.sharepoint.com/personal/lena_winsnes_solem_gyldendal_no/Documents/Skrivebord/"/>
    </mc:Choice>
  </mc:AlternateContent>
  <xr:revisionPtr revIDLastSave="12" documentId="13_ncr:1_{A0C482F3-6C8C-4EB4-A09E-3F928ACFE929}" xr6:coauthVersionLast="47" xr6:coauthVersionMax="47" xr10:uidLastSave="{67B92D8D-B6D4-40E4-B03C-B90A439F8959}"/>
  <bookViews>
    <workbookView xWindow="8745" yWindow="2400" windowWidth="38700" windowHeight="15375" firstSheet="2" activeTab="5" xr2:uid="{00000000-000D-0000-FFFF-FFFF00000000}"/>
  </bookViews>
  <sheets>
    <sheet name="Oppgave 7.1 og 7.2" sheetId="6" r:id="rId1"/>
    <sheet name="Oppgave 7.3" sheetId="1" r:id="rId2"/>
    <sheet name="Oppgave 7.4" sheetId="2" r:id="rId3"/>
    <sheet name="Oppgave 7.5" sheetId="10" r:id="rId4"/>
    <sheet name=" Oppgave 7.6 " sheetId="9" r:id="rId5"/>
    <sheet name="Oppgave 7.7" sheetId="11" r:id="rId6"/>
    <sheet name="Oppgave 7.8" sheetId="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8" i="11" l="1"/>
  <c r="J80" i="11" s="1"/>
  <c r="E78" i="11"/>
  <c r="E80" i="11" s="1"/>
  <c r="G76" i="11"/>
  <c r="J69" i="11"/>
  <c r="G67" i="11"/>
  <c r="G66" i="11"/>
  <c r="G65" i="11"/>
  <c r="H55" i="11"/>
  <c r="G55" i="11"/>
  <c r="F55" i="11"/>
  <c r="E48" i="11"/>
  <c r="E38" i="11"/>
  <c r="E37" i="11"/>
  <c r="AA26" i="11"/>
  <c r="E53" i="11" s="1"/>
  <c r="Z26" i="11"/>
  <c r="E52" i="11" s="1"/>
  <c r="Y26" i="11"/>
  <c r="E51" i="11" s="1"/>
  <c r="X26" i="11"/>
  <c r="E50" i="11" s="1"/>
  <c r="W26" i="11"/>
  <c r="E49" i="11" s="1"/>
  <c r="V26" i="11"/>
  <c r="U26" i="11"/>
  <c r="E47" i="11" s="1"/>
  <c r="T26" i="11"/>
  <c r="E46" i="11" s="1"/>
  <c r="S26" i="11"/>
  <c r="E45" i="11" s="1"/>
  <c r="R26" i="11"/>
  <c r="E44" i="11" s="1"/>
  <c r="Q26" i="11"/>
  <c r="E43" i="11" s="1"/>
  <c r="P26" i="11"/>
  <c r="E42" i="11" s="1"/>
  <c r="N26" i="11"/>
  <c r="M26" i="11"/>
  <c r="L26" i="11"/>
  <c r="I30" i="11" s="1"/>
  <c r="K26" i="11"/>
  <c r="I29" i="11" s="1"/>
  <c r="I31" i="11" s="1"/>
  <c r="E41" i="11" s="1"/>
  <c r="J26" i="11"/>
  <c r="E40" i="11" s="1"/>
  <c r="I26" i="11"/>
  <c r="E39" i="11" s="1"/>
  <c r="H26" i="11"/>
  <c r="G26" i="11"/>
  <c r="F26" i="11"/>
  <c r="E36" i="11" s="1"/>
  <c r="E26" i="11"/>
  <c r="E35" i="11" s="1"/>
  <c r="AC25" i="11"/>
  <c r="AC24" i="11"/>
  <c r="AC23" i="11"/>
  <c r="AC22" i="11"/>
  <c r="AC21" i="11"/>
  <c r="AC20" i="11"/>
  <c r="AC19" i="11"/>
  <c r="AC18" i="11"/>
  <c r="AC17" i="11"/>
  <c r="AC16" i="11"/>
  <c r="AC15" i="11"/>
  <c r="AC14" i="11"/>
  <c r="AC13" i="11"/>
  <c r="AC12" i="11"/>
  <c r="AC11" i="11"/>
  <c r="AC10" i="11"/>
  <c r="AC9" i="11"/>
  <c r="AC8" i="11"/>
  <c r="AC7" i="11"/>
  <c r="AC26" i="11" s="1"/>
  <c r="J21" i="5"/>
  <c r="J22" i="5"/>
  <c r="J23" i="5"/>
  <c r="J24" i="5"/>
  <c r="J20" i="5"/>
  <c r="J19" i="5"/>
  <c r="E25" i="5"/>
  <c r="F25" i="5"/>
  <c r="G25" i="5"/>
  <c r="H25" i="5"/>
  <c r="I25" i="5"/>
  <c r="D25" i="5"/>
  <c r="A24" i="5"/>
  <c r="A23" i="5"/>
  <c r="D10" i="9"/>
  <c r="E10" i="9"/>
  <c r="C10" i="9"/>
  <c r="D18" i="2"/>
  <c r="E18" i="2"/>
  <c r="F18" i="2"/>
  <c r="G18" i="2"/>
  <c r="H18" i="2"/>
  <c r="I18" i="2"/>
  <c r="J18" i="2"/>
  <c r="K18" i="2"/>
  <c r="L18" i="2"/>
  <c r="M18" i="2"/>
  <c r="N18" i="2"/>
  <c r="O10" i="2"/>
  <c r="O12" i="2"/>
  <c r="O13" i="2"/>
  <c r="O14" i="2"/>
  <c r="O15" i="2"/>
  <c r="O16" i="2"/>
  <c r="O17" i="2"/>
  <c r="O9" i="2"/>
  <c r="O8" i="2"/>
  <c r="E20" i="1"/>
  <c r="F20" i="1"/>
  <c r="G20" i="1"/>
  <c r="H20" i="1"/>
  <c r="I20" i="1"/>
  <c r="J20" i="1"/>
  <c r="K20" i="1"/>
  <c r="L20" i="1"/>
  <c r="D20" i="1"/>
  <c r="M10" i="1"/>
  <c r="M11" i="1"/>
  <c r="M12" i="1"/>
  <c r="M13" i="1"/>
  <c r="M14" i="1"/>
  <c r="M15" i="1"/>
  <c r="M16" i="1"/>
  <c r="M17" i="1"/>
  <c r="M18" i="1"/>
  <c r="M19" i="1"/>
  <c r="M9" i="1"/>
  <c r="G21" i="9"/>
  <c r="D12" i="10"/>
  <c r="E55" i="11" l="1"/>
  <c r="J25" i="5"/>
  <c r="O11" i="2"/>
  <c r="O18" i="2"/>
  <c r="M20" i="1"/>
</calcChain>
</file>

<file path=xl/sharedStrings.xml><?xml version="1.0" encoding="utf-8"?>
<sst xmlns="http://schemas.openxmlformats.org/spreadsheetml/2006/main" count="326" uniqueCount="184">
  <si>
    <t>Bil.</t>
  </si>
  <si>
    <t>Kontanter</t>
  </si>
  <si>
    <t>merverdiavgift</t>
  </si>
  <si>
    <t>Varekjøp</t>
  </si>
  <si>
    <t>Dato</t>
  </si>
  <si>
    <t>Tekst</t>
  </si>
  <si>
    <t>nr.</t>
  </si>
  <si>
    <t>Debet</t>
  </si>
  <si>
    <t>Ole Olsen</t>
  </si>
  <si>
    <t>2.11.</t>
  </si>
  <si>
    <t>Betalt frakt</t>
  </si>
  <si>
    <t>7.11.</t>
  </si>
  <si>
    <t>10.11.</t>
  </si>
  <si>
    <t>Varesalg</t>
  </si>
  <si>
    <t>17.11.</t>
  </si>
  <si>
    <t>Betalt med giro</t>
  </si>
  <si>
    <t>Kontant varekjøp</t>
  </si>
  <si>
    <t>Mottatt giro</t>
  </si>
  <si>
    <t>Kontant varesalg</t>
  </si>
  <si>
    <t>Strømøy AS</t>
  </si>
  <si>
    <t>Husleie</t>
  </si>
  <si>
    <t>28.2.</t>
  </si>
  <si>
    <t>a)</t>
  </si>
  <si>
    <t>Rad</t>
  </si>
  <si>
    <t>Innskudd</t>
  </si>
  <si>
    <t>Grunnlag</t>
  </si>
  <si>
    <t>b)</t>
  </si>
  <si>
    <t>Faktura-</t>
  </si>
  <si>
    <t>Mva.</t>
  </si>
  <si>
    <t xml:space="preserve">Fradrag </t>
  </si>
  <si>
    <t>Kostnad</t>
  </si>
  <si>
    <t>beløp</t>
  </si>
  <si>
    <t>mva.</t>
  </si>
  <si>
    <t>nettobeløp</t>
  </si>
  <si>
    <t>Oppstilling over fradrag mva.</t>
  </si>
  <si>
    <t>inkl. mva.</t>
  </si>
  <si>
    <t>5.8.</t>
  </si>
  <si>
    <t>Bensin til direktørens firmabil (personbil)</t>
  </si>
  <si>
    <t>10.8.</t>
  </si>
  <si>
    <t>Brukeravgift på regnskapsprogrammet for andre halvår 20x1</t>
  </si>
  <si>
    <t>12.8.</t>
  </si>
  <si>
    <t>Strøm i undervisningsbygget for 2. kvartal 20x1</t>
  </si>
  <si>
    <t>Strøm i kiosken for 2. kvartal 20x1</t>
  </si>
  <si>
    <t>20.8.</t>
  </si>
  <si>
    <t>Brus til kiosken fra Aas Bryggeri levert 18.8.</t>
  </si>
  <si>
    <t xml:space="preserve">                 </t>
  </si>
  <si>
    <t>IB</t>
  </si>
  <si>
    <t xml:space="preserve">                                                          </t>
  </si>
  <si>
    <t xml:space="preserve">                           </t>
  </si>
  <si>
    <t>Løsning oppgave 7.2</t>
  </si>
  <si>
    <t>Løsning oppgave 7.3</t>
  </si>
  <si>
    <t>Kontormateriell</t>
  </si>
  <si>
    <t>Fakturaen 19. november fra AS Fotoimport på kr 9 375 må føres over konto for leverandører. Ifølge bokføringsforskriften § 5-3-12</t>
  </si>
  <si>
    <t>er det krav om spesifikasjon også ved kontantkjøp når varen er beregnet for videresalg og beløpet er høyere enn kr 1 000.</t>
  </si>
  <si>
    <t>28.2</t>
  </si>
  <si>
    <t>Saldo</t>
  </si>
  <si>
    <t>SUM</t>
  </si>
  <si>
    <t>Fristen for 1. termin er 10. april</t>
  </si>
  <si>
    <t>totalt</t>
  </si>
  <si>
    <t>Strøm kiosk 2.kv</t>
  </si>
  <si>
    <t>Strøm und.bygg 2.kv</t>
  </si>
  <si>
    <t>Løsning oppgave 7.8</t>
  </si>
  <si>
    <t>Overført fra 2700 til 2740</t>
  </si>
  <si>
    <t>Overført fra 2710 til 2740</t>
  </si>
  <si>
    <t>konto</t>
  </si>
  <si>
    <t xml:space="preserve">Kredit </t>
  </si>
  <si>
    <t>Mva.-</t>
  </si>
  <si>
    <t>kode</t>
  </si>
  <si>
    <t>Beløp</t>
  </si>
  <si>
    <t>Kode</t>
  </si>
  <si>
    <t>Beskrivelse</t>
  </si>
  <si>
    <t>Salg av varer og tjenester (høy sats)</t>
  </si>
  <si>
    <t>Salg av varer med 0-sats</t>
  </si>
  <si>
    <t>Kjøp av varer og tjenester med fradragsrett (høy sats)</t>
  </si>
  <si>
    <t>Merverdi-</t>
  </si>
  <si>
    <t>avgift</t>
  </si>
  <si>
    <t>Å betale</t>
  </si>
  <si>
    <t>Salg av varer og tjenester (middels sats)</t>
  </si>
  <si>
    <t>Kjøp av varer og tjenester med fradragsrett (middels sats)</t>
  </si>
  <si>
    <t>c)</t>
  </si>
  <si>
    <t>Telefon</t>
  </si>
  <si>
    <t>Bensin firmabil</t>
  </si>
  <si>
    <t>Brukeravgift regnsk.</t>
  </si>
  <si>
    <t>Strøm</t>
  </si>
  <si>
    <t>2400 Leverandørgjeld</t>
  </si>
  <si>
    <t>Kioskdrift er avgiftspliktig virksomhet</t>
  </si>
  <si>
    <t>Utleie av undervisningsbygg er utenfor avgiftsområdet, altså avgiftsfri virksomhet.</t>
  </si>
  <si>
    <t>Bank-</t>
  </si>
  <si>
    <t>innskudd</t>
  </si>
  <si>
    <t>AS Foto-</t>
  </si>
  <si>
    <t>import</t>
  </si>
  <si>
    <t>Utgående</t>
  </si>
  <si>
    <t>Inngående</t>
  </si>
  <si>
    <t>Avg.pl.</t>
  </si>
  <si>
    <t>varesalg</t>
  </si>
  <si>
    <t>Kontor-</t>
  </si>
  <si>
    <t>kostnader</t>
  </si>
  <si>
    <t>Kontroll</t>
  </si>
  <si>
    <t>Kunder</t>
  </si>
  <si>
    <t>L.gjeld</t>
  </si>
  <si>
    <t>Saldobalanse</t>
  </si>
  <si>
    <t>Kasse-</t>
  </si>
  <si>
    <t>kreditt</t>
  </si>
  <si>
    <t>Kring-</t>
  </si>
  <si>
    <t>stad AS</t>
  </si>
  <si>
    <t>Elektrisi-</t>
  </si>
  <si>
    <t>tet</t>
  </si>
  <si>
    <t>Oppgjørs-</t>
  </si>
  <si>
    <t>konto mva.</t>
  </si>
  <si>
    <t>Leverandør-</t>
  </si>
  <si>
    <t>gjeld</t>
  </si>
  <si>
    <t>IT-</t>
  </si>
  <si>
    <t>programmer</t>
  </si>
  <si>
    <t>Bil-</t>
  </si>
  <si>
    <t>Oppgave 7.6</t>
  </si>
  <si>
    <t>Oppgave 7.5</t>
  </si>
  <si>
    <t>Oppgave 7.4</t>
  </si>
  <si>
    <t xml:space="preserve">Utgående merverdiavgift: </t>
  </si>
  <si>
    <t>Varesalget med merverdiavgift:</t>
  </si>
  <si>
    <t xml:space="preserve">Varesalget med merverdiavgift: </t>
  </si>
  <si>
    <t>Oppgave 7.1</t>
  </si>
  <si>
    <t>Oppgave 7.7</t>
  </si>
  <si>
    <t>Varebil</t>
  </si>
  <si>
    <t>Inventar</t>
  </si>
  <si>
    <t>Vare-</t>
  </si>
  <si>
    <t>Egen-</t>
  </si>
  <si>
    <t>Elgestad</t>
  </si>
  <si>
    <t>Avgiftspl.</t>
  </si>
  <si>
    <t>Av-</t>
  </si>
  <si>
    <t>Salgs-</t>
  </si>
  <si>
    <t>Andre dr.-</t>
  </si>
  <si>
    <t>Rente-</t>
  </si>
  <si>
    <t>beholdning</t>
  </si>
  <si>
    <t>kapital</t>
  </si>
  <si>
    <t>Gartneri AS</t>
  </si>
  <si>
    <t>land AS</t>
  </si>
  <si>
    <t>skrivninger</t>
  </si>
  <si>
    <t>7.12.</t>
  </si>
  <si>
    <t>31.12.</t>
  </si>
  <si>
    <t>Saldoliste for leverandører:</t>
  </si>
  <si>
    <t>Elgestad Gartneri AS</t>
  </si>
  <si>
    <t>Kontorland AS</t>
  </si>
  <si>
    <t>d)</t>
  </si>
  <si>
    <t>Konto-</t>
  </si>
  <si>
    <t>Kontonavn</t>
  </si>
  <si>
    <t>Saldo-</t>
  </si>
  <si>
    <t>Poster-</t>
  </si>
  <si>
    <t>Resultat</t>
  </si>
  <si>
    <t>Balanse</t>
  </si>
  <si>
    <t>Bilag-</t>
  </si>
  <si>
    <t>balanse</t>
  </si>
  <si>
    <t>inger</t>
  </si>
  <si>
    <t>Tilbakef. bilag. 148</t>
  </si>
  <si>
    <t>Korrigering bilag 148</t>
  </si>
  <si>
    <t>Varebeholdning</t>
  </si>
  <si>
    <t>Egenkapital</t>
  </si>
  <si>
    <t>Kassekreditt</t>
  </si>
  <si>
    <t>Leverandørgjeld</t>
  </si>
  <si>
    <t>Oppgjørskonto merverdiavgift</t>
  </si>
  <si>
    <t>Avgiftspliktig varesalg</t>
  </si>
  <si>
    <t>Avskrivninger</t>
  </si>
  <si>
    <t>Avskrivninger:</t>
  </si>
  <si>
    <t>Elektrisitet</t>
  </si>
  <si>
    <t>Kontorkostnader</t>
  </si>
  <si>
    <t xml:space="preserve">Telefon </t>
  </si>
  <si>
    <t>Bilkostnader</t>
  </si>
  <si>
    <t>Salgskostnader</t>
  </si>
  <si>
    <t>Andre driftskostnader</t>
  </si>
  <si>
    <t>Rentekostnader</t>
  </si>
  <si>
    <t>Resultatregnskap for 20x1</t>
  </si>
  <si>
    <t>Balanse per 31.12.20x1</t>
  </si>
  <si>
    <t>Inntekter</t>
  </si>
  <si>
    <t>Eiendeler</t>
  </si>
  <si>
    <t>Kostnader</t>
  </si>
  <si>
    <t>Varekostnader</t>
  </si>
  <si>
    <t>Sum eiendeler</t>
  </si>
  <si>
    <t>Lys og varme</t>
  </si>
  <si>
    <t xml:space="preserve">Egenkapital </t>
  </si>
  <si>
    <t>Telefon og porto</t>
  </si>
  <si>
    <t>Gjeld</t>
  </si>
  <si>
    <t>Skyldig merverdiavgift</t>
  </si>
  <si>
    <t>Sum kostnader</t>
  </si>
  <si>
    <t>Sum gjeld</t>
  </si>
  <si>
    <t>Sum egenkapital og gjeld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</si>
</sst>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;@"/>
    <numFmt numFmtId="165" formatCode="d/m/"/>
    <numFmt numFmtId="166" formatCode="&quot;kr&quot;\ #,##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6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i/>
      <sz val="12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21">
    <xf numFmtId="0" fontId="0" fillId="0" borderId="0" xfId="0"/>
    <xf numFmtId="49" fontId="3" fillId="0" borderId="1" xfId="0" applyNumberFormat="1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0" xfId="0" applyFont="1"/>
    <xf numFmtId="0" fontId="3" fillId="0" borderId="0" xfId="0" applyFont="1"/>
    <xf numFmtId="3" fontId="3" fillId="0" borderId="5" xfId="0" applyNumberFormat="1" applyFont="1" applyBorder="1"/>
    <xf numFmtId="3" fontId="3" fillId="0" borderId="2" xfId="0" applyNumberFormat="1" applyFont="1" applyBorder="1"/>
    <xf numFmtId="3" fontId="3" fillId="0" borderId="1" xfId="0" applyNumberFormat="1" applyFont="1" applyBorder="1"/>
    <xf numFmtId="49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3" fillId="0" borderId="7" xfId="0" applyFont="1" applyBorder="1"/>
    <xf numFmtId="0" fontId="4" fillId="0" borderId="8" xfId="0" applyFont="1" applyBorder="1"/>
    <xf numFmtId="0" fontId="4" fillId="0" borderId="10" xfId="0" applyFont="1" applyBorder="1"/>
    <xf numFmtId="49" fontId="3" fillId="0" borderId="9" xfId="0" applyNumberFormat="1" applyFont="1" applyBorder="1" applyAlignment="1">
      <alignment horizontal="center"/>
    </xf>
    <xf numFmtId="49" fontId="3" fillId="0" borderId="11" xfId="1" applyNumberFormat="1" applyFont="1" applyBorder="1" applyAlignment="1">
      <alignment horizontal="center"/>
    </xf>
    <xf numFmtId="0" fontId="3" fillId="0" borderId="9" xfId="1" applyFont="1" applyBorder="1"/>
    <xf numFmtId="0" fontId="3" fillId="0" borderId="12" xfId="1" applyFont="1" applyBorder="1" applyAlignment="1">
      <alignment horizontal="center"/>
    </xf>
    <xf numFmtId="0" fontId="4" fillId="0" borderId="0" xfId="1" applyFont="1"/>
    <xf numFmtId="49" fontId="2" fillId="0" borderId="13" xfId="1" applyNumberFormat="1" applyFont="1" applyBorder="1" applyAlignment="1">
      <alignment horizontal="center"/>
    </xf>
    <xf numFmtId="0" fontId="2" fillId="0" borderId="4" xfId="1" applyFont="1" applyBorder="1"/>
    <xf numFmtId="0" fontId="3" fillId="0" borderId="14" xfId="1" applyFont="1" applyBorder="1" applyAlignment="1">
      <alignment horizontal="center"/>
    </xf>
    <xf numFmtId="0" fontId="4" fillId="0" borderId="15" xfId="1" applyFont="1" applyBorder="1"/>
    <xf numFmtId="0" fontId="4" fillId="0" borderId="10" xfId="1" applyFont="1" applyBorder="1"/>
    <xf numFmtId="0" fontId="4" fillId="0" borderId="16" xfId="1" applyFont="1" applyBorder="1"/>
    <xf numFmtId="164" fontId="3" fillId="0" borderId="3" xfId="1" applyNumberFormat="1" applyFont="1" applyBorder="1" applyAlignment="1">
      <alignment horizontal="right"/>
    </xf>
    <xf numFmtId="0" fontId="3" fillId="0" borderId="3" xfId="1" applyFont="1" applyBorder="1"/>
    <xf numFmtId="0" fontId="2" fillId="0" borderId="3" xfId="1" applyFont="1" applyBorder="1"/>
    <xf numFmtId="3" fontId="3" fillId="0" borderId="5" xfId="1" applyNumberFormat="1" applyFont="1" applyBorder="1"/>
    <xf numFmtId="164" fontId="3" fillId="0" borderId="2" xfId="1" applyNumberFormat="1" applyFont="1" applyBorder="1" applyAlignment="1">
      <alignment horizontal="right"/>
    </xf>
    <xf numFmtId="0" fontId="3" fillId="0" borderId="2" xfId="1" applyFont="1" applyBorder="1"/>
    <xf numFmtId="0" fontId="2" fillId="0" borderId="2" xfId="1" applyFont="1" applyBorder="1"/>
    <xf numFmtId="3" fontId="3" fillId="0" borderId="2" xfId="1" applyNumberFormat="1" applyFont="1" applyBorder="1"/>
    <xf numFmtId="164" fontId="3" fillId="0" borderId="17" xfId="1" applyNumberFormat="1" applyFont="1" applyBorder="1" applyAlignment="1">
      <alignment horizontal="right"/>
    </xf>
    <xf numFmtId="0" fontId="3" fillId="0" borderId="17" xfId="1" applyFont="1" applyBorder="1"/>
    <xf numFmtId="3" fontId="3" fillId="0" borderId="17" xfId="1" applyNumberFormat="1" applyFont="1" applyBorder="1"/>
    <xf numFmtId="164" fontId="3" fillId="0" borderId="1" xfId="1" applyNumberFormat="1" applyFont="1" applyBorder="1"/>
    <xf numFmtId="0" fontId="3" fillId="0" borderId="1" xfId="1" applyFont="1" applyBorder="1"/>
    <xf numFmtId="3" fontId="3" fillId="0" borderId="1" xfId="1" applyNumberFormat="1" applyFont="1" applyBorder="1"/>
    <xf numFmtId="0" fontId="3" fillId="0" borderId="0" xfId="1" applyFont="1"/>
    <xf numFmtId="0" fontId="3" fillId="0" borderId="11" xfId="1" applyFont="1" applyBorder="1"/>
    <xf numFmtId="0" fontId="3" fillId="0" borderId="7" xfId="1" applyFont="1" applyBorder="1"/>
    <xf numFmtId="0" fontId="3" fillId="0" borderId="15" xfId="1" applyFont="1" applyBorder="1"/>
    <xf numFmtId="0" fontId="3" fillId="0" borderId="8" xfId="1" applyFont="1" applyBorder="1"/>
    <xf numFmtId="0" fontId="3" fillId="0" borderId="19" xfId="1" applyFont="1" applyBorder="1"/>
    <xf numFmtId="0" fontId="3" fillId="0" borderId="21" xfId="1" applyFont="1" applyBorder="1"/>
    <xf numFmtId="0" fontId="3" fillId="0" borderId="18" xfId="1" applyFont="1" applyBorder="1"/>
    <xf numFmtId="0" fontId="7" fillId="0" borderId="0" xfId="1" applyFont="1"/>
    <xf numFmtId="0" fontId="3" fillId="0" borderId="9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13" xfId="1" applyFont="1" applyBorder="1"/>
    <xf numFmtId="0" fontId="3" fillId="0" borderId="4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0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3" fillId="0" borderId="5" xfId="1" applyFont="1" applyBorder="1" applyAlignment="1">
      <alignment horizontal="right" vertical="top" wrapText="1"/>
    </xf>
    <xf numFmtId="0" fontId="8" fillId="0" borderId="19" xfId="1" applyFont="1" applyBorder="1" applyAlignment="1">
      <alignment vertical="top"/>
    </xf>
    <xf numFmtId="0" fontId="4" fillId="0" borderId="19" xfId="1" applyFont="1" applyBorder="1"/>
    <xf numFmtId="0" fontId="3" fillId="0" borderId="19" xfId="1" applyFont="1" applyBorder="1" applyAlignment="1">
      <alignment vertical="top" wrapText="1"/>
    </xf>
    <xf numFmtId="3" fontId="3" fillId="0" borderId="5" xfId="1" applyNumberFormat="1" applyFont="1" applyBorder="1" applyAlignment="1">
      <alignment horizontal="right" vertical="top" wrapText="1"/>
    </xf>
    <xf numFmtId="3" fontId="3" fillId="0" borderId="19" xfId="1" applyNumberFormat="1" applyFont="1" applyBorder="1"/>
    <xf numFmtId="3" fontId="3" fillId="0" borderId="20" xfId="1" applyNumberFormat="1" applyFont="1" applyBorder="1"/>
    <xf numFmtId="0" fontId="3" fillId="0" borderId="2" xfId="1" applyFont="1" applyBorder="1" applyAlignment="1">
      <alignment horizontal="right" vertical="top" wrapText="1"/>
    </xf>
    <xf numFmtId="0" fontId="8" fillId="0" borderId="21" xfId="1" applyFont="1" applyBorder="1" applyAlignment="1">
      <alignment vertical="top"/>
    </xf>
    <xf numFmtId="0" fontId="4" fillId="0" borderId="21" xfId="1" applyFont="1" applyBorder="1"/>
    <xf numFmtId="0" fontId="3" fillId="0" borderId="21" xfId="1" applyFont="1" applyBorder="1" applyAlignment="1">
      <alignment vertical="top" wrapText="1"/>
    </xf>
    <xf numFmtId="3" fontId="3" fillId="0" borderId="2" xfId="1" applyNumberFormat="1" applyFont="1" applyBorder="1" applyAlignment="1">
      <alignment horizontal="right" vertical="top" wrapText="1"/>
    </xf>
    <xf numFmtId="3" fontId="3" fillId="0" borderId="21" xfId="1" applyNumberFormat="1" applyFont="1" applyBorder="1"/>
    <xf numFmtId="3" fontId="3" fillId="0" borderId="22" xfId="1" applyNumberFormat="1" applyFont="1" applyBorder="1"/>
    <xf numFmtId="0" fontId="3" fillId="0" borderId="17" xfId="1" applyFont="1" applyBorder="1" applyAlignment="1">
      <alignment horizontal="right" vertical="top" wrapText="1"/>
    </xf>
    <xf numFmtId="0" fontId="8" fillId="0" borderId="18" xfId="1" applyFont="1" applyBorder="1" applyAlignment="1">
      <alignment vertical="top"/>
    </xf>
    <xf numFmtId="0" fontId="4" fillId="0" borderId="18" xfId="1" applyFont="1" applyBorder="1"/>
    <xf numFmtId="0" fontId="3" fillId="0" borderId="18" xfId="1" applyFont="1" applyBorder="1" applyAlignment="1">
      <alignment vertical="top" wrapText="1"/>
    </xf>
    <xf numFmtId="3" fontId="3" fillId="0" borderId="17" xfId="1" applyNumberFormat="1" applyFont="1" applyBorder="1" applyAlignment="1">
      <alignment horizontal="right" vertical="top" wrapText="1"/>
    </xf>
    <xf numFmtId="3" fontId="3" fillId="0" borderId="18" xfId="1" applyNumberFormat="1" applyFont="1" applyBorder="1"/>
    <xf numFmtId="3" fontId="3" fillId="0" borderId="23" xfId="1" applyNumberFormat="1" applyFont="1" applyBorder="1"/>
    <xf numFmtId="0" fontId="3" fillId="0" borderId="9" xfId="1" applyFont="1" applyBorder="1" applyAlignment="1">
      <alignment horizontal="left"/>
    </xf>
    <xf numFmtId="0" fontId="3" fillId="0" borderId="9" xfId="1" quotePrefix="1" applyFont="1" applyBorder="1" applyAlignment="1">
      <alignment horizontal="center"/>
    </xf>
    <xf numFmtId="49" fontId="2" fillId="0" borderId="4" xfId="1" applyNumberFormat="1" applyFont="1" applyBorder="1" applyAlignment="1">
      <alignment horizontal="center"/>
    </xf>
    <xf numFmtId="49" fontId="2" fillId="0" borderId="4" xfId="1" applyNumberFormat="1" applyFont="1" applyBorder="1"/>
    <xf numFmtId="165" fontId="3" fillId="0" borderId="5" xfId="1" applyNumberFormat="1" applyFont="1" applyBorder="1" applyAlignment="1" applyProtection="1">
      <alignment horizontal="right"/>
      <protection locked="0"/>
    </xf>
    <xf numFmtId="0" fontId="3" fillId="0" borderId="5" xfId="1" applyFont="1" applyBorder="1" applyProtection="1">
      <protection locked="0"/>
    </xf>
    <xf numFmtId="0" fontId="2" fillId="0" borderId="5" xfId="1" applyFont="1" applyBorder="1" applyAlignment="1" applyProtection="1">
      <alignment horizontal="center"/>
      <protection locked="0"/>
    </xf>
    <xf numFmtId="165" fontId="3" fillId="0" borderId="2" xfId="1" applyNumberFormat="1" applyFont="1" applyBorder="1" applyAlignment="1" applyProtection="1">
      <alignment horizontal="right"/>
      <protection locked="0"/>
    </xf>
    <xf numFmtId="0" fontId="3" fillId="0" borderId="2" xfId="1" applyFont="1" applyBorder="1" applyAlignment="1" applyProtection="1">
      <alignment horizontal="left"/>
      <protection locked="0"/>
    </xf>
    <xf numFmtId="0" fontId="2" fillId="0" borderId="2" xfId="1" applyFont="1" applyBorder="1" applyAlignment="1" applyProtection="1">
      <alignment horizontal="center"/>
      <protection locked="0"/>
    </xf>
    <xf numFmtId="165" fontId="3" fillId="0" borderId="1" xfId="1" applyNumberFormat="1" applyFont="1" applyBorder="1" applyAlignment="1">
      <alignment horizontal="right"/>
    </xf>
    <xf numFmtId="0" fontId="7" fillId="0" borderId="0" xfId="0" applyFont="1"/>
    <xf numFmtId="166" fontId="3" fillId="0" borderId="8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3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/>
    <xf numFmtId="49" fontId="3" fillId="0" borderId="11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15" xfId="0" applyFont="1" applyBorder="1"/>
    <xf numFmtId="0" fontId="3" fillId="0" borderId="10" xfId="0" applyFont="1" applyBorder="1"/>
    <xf numFmtId="49" fontId="3" fillId="0" borderId="3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right"/>
    </xf>
    <xf numFmtId="49" fontId="3" fillId="0" borderId="17" xfId="0" applyNumberFormat="1" applyFont="1" applyBorder="1" applyAlignment="1">
      <alignment horizontal="right"/>
    </xf>
    <xf numFmtId="0" fontId="3" fillId="0" borderId="17" xfId="0" applyFont="1" applyBorder="1"/>
    <xf numFmtId="3" fontId="3" fillId="0" borderId="17" xfId="0" applyNumberFormat="1" applyFont="1" applyBorder="1"/>
    <xf numFmtId="49" fontId="3" fillId="0" borderId="1" xfId="0" applyNumberFormat="1" applyFont="1" applyBorder="1" applyAlignment="1">
      <alignment horizontal="right"/>
    </xf>
    <xf numFmtId="0" fontId="6" fillId="0" borderId="0" xfId="0" applyFont="1"/>
    <xf numFmtId="0" fontId="3" fillId="0" borderId="11" xfId="0" applyFont="1" applyBorder="1"/>
    <xf numFmtId="0" fontId="3" fillId="0" borderId="12" xfId="0" applyFont="1" applyBorder="1"/>
    <xf numFmtId="0" fontId="3" fillId="0" borderId="16" xfId="0" applyFont="1" applyBorder="1"/>
    <xf numFmtId="164" fontId="3" fillId="0" borderId="0" xfId="0" applyNumberFormat="1" applyFo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0" borderId="24" xfId="0" applyNumberFormat="1" applyFont="1" applyBorder="1" applyAlignment="1">
      <alignment horizontal="left"/>
    </xf>
    <xf numFmtId="0" fontId="3" fillId="0" borderId="24" xfId="0" applyFont="1" applyBorder="1"/>
    <xf numFmtId="0" fontId="3" fillId="0" borderId="20" xfId="0" applyFont="1" applyBorder="1"/>
    <xf numFmtId="0" fontId="3" fillId="0" borderId="5" xfId="0" applyFont="1" applyBorder="1" applyAlignment="1">
      <alignment horizontal="center"/>
    </xf>
    <xf numFmtId="164" fontId="3" fillId="0" borderId="25" xfId="0" applyNumberFormat="1" applyFont="1" applyBorder="1" applyAlignment="1">
      <alignment horizontal="left"/>
    </xf>
    <xf numFmtId="0" fontId="3" fillId="0" borderId="25" xfId="0" applyFont="1" applyBorder="1"/>
    <xf numFmtId="0" fontId="3" fillId="0" borderId="23" xfId="0" applyFont="1" applyBorder="1"/>
    <xf numFmtId="0" fontId="3" fillId="0" borderId="17" xfId="0" applyFont="1" applyBorder="1" applyAlignment="1">
      <alignment horizontal="center"/>
    </xf>
    <xf numFmtId="4" fontId="3" fillId="0" borderId="20" xfId="0" applyNumberFormat="1" applyFont="1" applyBorder="1"/>
    <xf numFmtId="4" fontId="3" fillId="0" borderId="23" xfId="0" applyNumberFormat="1" applyFont="1" applyBorder="1"/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8" xfId="0" applyFont="1" applyBorder="1"/>
    <xf numFmtId="0" fontId="3" fillId="0" borderId="26" xfId="0" applyFont="1" applyBorder="1" applyAlignment="1">
      <alignment horizontal="center"/>
    </xf>
    <xf numFmtId="3" fontId="3" fillId="0" borderId="27" xfId="0" applyNumberFormat="1" applyFont="1" applyBorder="1"/>
    <xf numFmtId="0" fontId="3" fillId="0" borderId="24" xfId="0" applyFont="1" applyBorder="1" applyAlignment="1">
      <alignment horizontal="center"/>
    </xf>
    <xf numFmtId="0" fontId="3" fillId="0" borderId="5" xfId="0" applyFont="1" applyBorder="1"/>
    <xf numFmtId="3" fontId="3" fillId="0" borderId="19" xfId="0" applyNumberFormat="1" applyFont="1" applyBorder="1"/>
    <xf numFmtId="0" fontId="3" fillId="0" borderId="28" xfId="0" applyFont="1" applyBorder="1" applyAlignment="1">
      <alignment horizontal="center"/>
    </xf>
    <xf numFmtId="3" fontId="3" fillId="0" borderId="21" xfId="0" applyNumberFormat="1" applyFont="1" applyBorder="1"/>
    <xf numFmtId="0" fontId="3" fillId="0" borderId="25" xfId="0" applyFont="1" applyBorder="1" applyAlignment="1">
      <alignment horizontal="center"/>
    </xf>
    <xf numFmtId="3" fontId="3" fillId="0" borderId="18" xfId="0" applyNumberFormat="1" applyFont="1" applyBorder="1"/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9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0" xfId="0" applyFont="1" applyBorder="1"/>
    <xf numFmtId="3" fontId="7" fillId="0" borderId="8" xfId="0" applyNumberFormat="1" applyFont="1" applyBorder="1"/>
    <xf numFmtId="3" fontId="7" fillId="0" borderId="10" xfId="0" applyNumberFormat="1" applyFont="1" applyBorder="1" applyAlignment="1">
      <alignment horizontal="center"/>
    </xf>
    <xf numFmtId="0" fontId="7" fillId="0" borderId="11" xfId="0" applyFont="1" applyBorder="1"/>
    <xf numFmtId="0" fontId="7" fillId="0" borderId="15" xfId="0" applyFont="1" applyBorder="1"/>
    <xf numFmtId="0" fontId="3" fillId="0" borderId="2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18" xfId="0" applyFont="1" applyBorder="1"/>
    <xf numFmtId="3" fontId="9" fillId="0" borderId="9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/>
    <xf numFmtId="0" fontId="3" fillId="0" borderId="4" xfId="0" applyFont="1" applyBorder="1"/>
    <xf numFmtId="0" fontId="3" fillId="0" borderId="1" xfId="0" applyFont="1" applyBorder="1" applyAlignment="1">
      <alignment horizontal="center"/>
    </xf>
    <xf numFmtId="164" fontId="3" fillId="0" borderId="29" xfId="0" applyNumberFormat="1" applyFont="1" applyBorder="1" applyAlignment="1">
      <alignment horizontal="right"/>
    </xf>
    <xf numFmtId="0" fontId="3" fillId="0" borderId="29" xfId="0" applyFont="1" applyBorder="1"/>
    <xf numFmtId="0" fontId="2" fillId="0" borderId="2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29" xfId="0" applyNumberFormat="1" applyFont="1" applyBorder="1"/>
    <xf numFmtId="0" fontId="6" fillId="0" borderId="0" xfId="1" applyFont="1"/>
    <xf numFmtId="0" fontId="3" fillId="0" borderId="4" xfId="1" applyFont="1" applyBorder="1"/>
    <xf numFmtId="0" fontId="3" fillId="0" borderId="10" xfId="1" applyFont="1" applyBorder="1"/>
    <xf numFmtId="0" fontId="2" fillId="0" borderId="4" xfId="1" applyFont="1" applyBorder="1" applyAlignment="1">
      <alignment horizontal="center"/>
    </xf>
    <xf numFmtId="49" fontId="3" fillId="0" borderId="0" xfId="0" applyNumberFormat="1" applyFont="1" applyAlignment="1">
      <alignment horizontal="right"/>
    </xf>
    <xf numFmtId="49" fontId="3" fillId="0" borderId="13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3" xfId="0" applyNumberFormat="1" applyFont="1" applyBorder="1"/>
    <xf numFmtId="3" fontId="3" fillId="0" borderId="14" xfId="0" applyNumberFormat="1" applyFont="1" applyBorder="1"/>
    <xf numFmtId="3" fontId="3" fillId="0" borderId="15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9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4" xfId="0" applyNumberFormat="1" applyFont="1" applyBorder="1"/>
    <xf numFmtId="3" fontId="3" fillId="0" borderId="28" xfId="0" applyNumberFormat="1" applyFont="1" applyBorder="1"/>
    <xf numFmtId="3" fontId="3" fillId="0" borderId="22" xfId="0" applyNumberFormat="1" applyFont="1" applyBorder="1"/>
    <xf numFmtId="0" fontId="3" fillId="0" borderId="30" xfId="0" applyFont="1" applyBorder="1"/>
    <xf numFmtId="166" fontId="3" fillId="0" borderId="0" xfId="0" applyNumberFormat="1" applyFont="1"/>
    <xf numFmtId="0" fontId="10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10" fillId="0" borderId="26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49" fontId="7" fillId="0" borderId="0" xfId="1" applyNumberFormat="1" applyFont="1"/>
    <xf numFmtId="3" fontId="3" fillId="0" borderId="0" xfId="1" applyNumberFormat="1" applyFont="1"/>
    <xf numFmtId="49" fontId="3" fillId="0" borderId="0" xfId="1" applyNumberFormat="1" applyFont="1"/>
    <xf numFmtId="3" fontId="10" fillId="0" borderId="26" xfId="1" applyNumberFormat="1" applyFont="1" applyBorder="1" applyAlignment="1">
      <alignment horizontal="center"/>
    </xf>
    <xf numFmtId="3" fontId="10" fillId="0" borderId="6" xfId="1" applyNumberFormat="1" applyFont="1" applyBorder="1" applyAlignment="1">
      <alignment horizontal="center"/>
    </xf>
    <xf numFmtId="3" fontId="3" fillId="0" borderId="8" xfId="1" applyNumberFormat="1" applyFont="1" applyBorder="1"/>
    <xf numFmtId="1" fontId="3" fillId="0" borderId="9" xfId="1" applyNumberFormat="1" applyFont="1" applyBorder="1" applyAlignment="1">
      <alignment horizontal="center"/>
    </xf>
    <xf numFmtId="1" fontId="3" fillId="0" borderId="9" xfId="1" applyNumberFormat="1" applyFont="1" applyBorder="1"/>
    <xf numFmtId="1" fontId="2" fillId="0" borderId="9" xfId="1" applyNumberFormat="1" applyFont="1" applyBorder="1"/>
    <xf numFmtId="0" fontId="2" fillId="0" borderId="11" xfId="1" applyFont="1" applyBorder="1" applyAlignment="1">
      <alignment horizontal="center" textRotation="90"/>
    </xf>
    <xf numFmtId="1" fontId="10" fillId="0" borderId="9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2" fillId="0" borderId="9" xfId="1" applyNumberFormat="1" applyFont="1" applyBorder="1" applyAlignment="1">
      <alignment horizontal="center" textRotation="90"/>
    </xf>
    <xf numFmtId="1" fontId="3" fillId="0" borderId="12" xfId="1" applyNumberFormat="1" applyFont="1" applyBorder="1" applyAlignment="1">
      <alignment horizontal="center"/>
    </xf>
    <xf numFmtId="0" fontId="2" fillId="0" borderId="9" xfId="1" applyFont="1" applyBorder="1" applyAlignment="1">
      <alignment horizontal="center" textRotation="90"/>
    </xf>
    <xf numFmtId="1" fontId="3" fillId="0" borderId="0" xfId="1" applyNumberFormat="1" applyFont="1"/>
    <xf numFmtId="0" fontId="2" fillId="0" borderId="13" xfId="1" applyFont="1" applyBorder="1" applyAlignment="1">
      <alignment horizontal="center" textRotation="90"/>
    </xf>
    <xf numFmtId="3" fontId="3" fillId="0" borderId="4" xfId="1" applyNumberFormat="1" applyFont="1" applyBorder="1" applyAlignment="1">
      <alignment horizontal="center"/>
    </xf>
    <xf numFmtId="3" fontId="10" fillId="0" borderId="4" xfId="1" applyNumberFormat="1" applyFont="1" applyBorder="1" applyAlignment="1">
      <alignment horizontal="center"/>
    </xf>
    <xf numFmtId="3" fontId="3" fillId="0" borderId="0" xfId="1" applyNumberFormat="1" applyFont="1" applyAlignment="1">
      <alignment horizontal="center"/>
    </xf>
    <xf numFmtId="3" fontId="2" fillId="0" borderId="4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 textRotation="90"/>
    </xf>
    <xf numFmtId="3" fontId="3" fillId="0" borderId="14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 textRotation="90"/>
    </xf>
    <xf numFmtId="49" fontId="3" fillId="0" borderId="10" xfId="1" applyNumberFormat="1" applyFont="1" applyBorder="1" applyAlignment="1">
      <alignment horizontal="center"/>
    </xf>
    <xf numFmtId="0" fontId="2" fillId="0" borderId="15" xfId="1" applyFont="1" applyBorder="1" applyAlignment="1">
      <alignment horizontal="center" textRotation="90"/>
    </xf>
    <xf numFmtId="3" fontId="3" fillId="0" borderId="10" xfId="1" applyNumberFormat="1" applyFont="1" applyBorder="1" applyAlignment="1">
      <alignment horizontal="center"/>
    </xf>
    <xf numFmtId="3" fontId="10" fillId="0" borderId="10" xfId="1" applyNumberFormat="1" applyFont="1" applyBorder="1" applyAlignment="1">
      <alignment horizontal="center"/>
    </xf>
    <xf numFmtId="3" fontId="3" fillId="0" borderId="8" xfId="1" applyNumberFormat="1" applyFont="1" applyBorder="1" applyAlignment="1">
      <alignment horizontal="center"/>
    </xf>
    <xf numFmtId="3" fontId="2" fillId="0" borderId="10" xfId="1" applyNumberFormat="1" applyFont="1" applyBorder="1" applyAlignment="1">
      <alignment horizontal="center"/>
    </xf>
    <xf numFmtId="1" fontId="2" fillId="0" borderId="10" xfId="1" applyNumberFormat="1" applyFont="1" applyBorder="1" applyAlignment="1">
      <alignment horizontal="center" textRotation="90"/>
    </xf>
    <xf numFmtId="3" fontId="3" fillId="0" borderId="16" xfId="1" applyNumberFormat="1" applyFont="1" applyBorder="1" applyAlignment="1">
      <alignment horizontal="center"/>
    </xf>
    <xf numFmtId="0" fontId="2" fillId="0" borderId="10" xfId="1" applyFont="1" applyBorder="1" applyAlignment="1">
      <alignment horizontal="center" textRotation="90"/>
    </xf>
    <xf numFmtId="164" fontId="10" fillId="0" borderId="5" xfId="1" applyNumberFormat="1" applyFont="1" applyBorder="1" applyAlignment="1">
      <alignment horizontal="right"/>
    </xf>
    <xf numFmtId="0" fontId="10" fillId="0" borderId="5" xfId="1" applyFont="1" applyBorder="1"/>
    <xf numFmtId="0" fontId="3" fillId="0" borderId="5" xfId="1" applyFont="1" applyBorder="1"/>
    <xf numFmtId="0" fontId="2" fillId="0" borderId="5" xfId="1" applyFont="1" applyBorder="1"/>
    <xf numFmtId="3" fontId="10" fillId="0" borderId="5" xfId="1" applyNumberFormat="1" applyFont="1" applyBorder="1"/>
    <xf numFmtId="3" fontId="2" fillId="0" borderId="5" xfId="1" applyNumberFormat="1" applyFont="1" applyBorder="1"/>
    <xf numFmtId="3" fontId="10" fillId="0" borderId="2" xfId="1" applyNumberFormat="1" applyFont="1" applyBorder="1" applyAlignment="1">
      <alignment horizontal="right"/>
    </xf>
    <xf numFmtId="164" fontId="10" fillId="0" borderId="2" xfId="1" applyNumberFormat="1" applyFont="1" applyBorder="1" applyAlignment="1">
      <alignment horizontal="right"/>
    </xf>
    <xf numFmtId="0" fontId="10" fillId="0" borderId="2" xfId="1" applyFont="1" applyBorder="1"/>
    <xf numFmtId="3" fontId="10" fillId="0" borderId="2" xfId="1" applyNumberFormat="1" applyFont="1" applyBorder="1"/>
    <xf numFmtId="3" fontId="2" fillId="0" borderId="2" xfId="1" applyNumberFormat="1" applyFont="1" applyBorder="1"/>
    <xf numFmtId="164" fontId="10" fillId="0" borderId="17" xfId="1" applyNumberFormat="1" applyFont="1" applyBorder="1" applyAlignment="1">
      <alignment horizontal="right"/>
    </xf>
    <xf numFmtId="0" fontId="10" fillId="0" borderId="17" xfId="1" applyFont="1" applyBorder="1"/>
    <xf numFmtId="3" fontId="10" fillId="0" borderId="17" xfId="1" applyNumberFormat="1" applyFont="1" applyBorder="1"/>
    <xf numFmtId="164" fontId="10" fillId="0" borderId="1" xfId="1" applyNumberFormat="1" applyFont="1" applyBorder="1" applyAlignment="1">
      <alignment horizontal="right"/>
    </xf>
    <xf numFmtId="0" fontId="10" fillId="0" borderId="1" xfId="1" applyFont="1" applyBorder="1"/>
    <xf numFmtId="0" fontId="2" fillId="0" borderId="1" xfId="1" applyFont="1" applyBorder="1"/>
    <xf numFmtId="3" fontId="10" fillId="0" borderId="1" xfId="1" applyNumberFormat="1" applyFont="1" applyBorder="1"/>
    <xf numFmtId="3" fontId="2" fillId="0" borderId="1" xfId="1" applyNumberFormat="1" applyFont="1" applyBorder="1"/>
    <xf numFmtId="3" fontId="10" fillId="0" borderId="1" xfId="1" applyNumberFormat="1" applyFont="1" applyBorder="1" applyAlignment="1">
      <alignment horizontal="right"/>
    </xf>
    <xf numFmtId="3" fontId="12" fillId="0" borderId="0" xfId="1" applyNumberFormat="1" applyFont="1"/>
    <xf numFmtId="1" fontId="10" fillId="0" borderId="0" xfId="1" applyNumberFormat="1" applyFont="1" applyAlignment="1">
      <alignment horizontal="center"/>
    </xf>
    <xf numFmtId="3" fontId="10" fillId="0" borderId="0" xfId="1" applyNumberFormat="1" applyFont="1"/>
    <xf numFmtId="3" fontId="10" fillId="0" borderId="30" xfId="1" applyNumberFormat="1" applyFont="1" applyBorder="1"/>
    <xf numFmtId="3" fontId="10" fillId="0" borderId="18" xfId="1" applyNumberFormat="1" applyFont="1" applyBorder="1"/>
    <xf numFmtId="49" fontId="10" fillId="0" borderId="0" xfId="1" applyNumberFormat="1" applyFont="1"/>
    <xf numFmtId="0" fontId="10" fillId="0" borderId="0" xfId="1" applyFont="1"/>
    <xf numFmtId="3" fontId="10" fillId="0" borderId="27" xfId="1" applyNumberFormat="1" applyFont="1" applyBorder="1"/>
    <xf numFmtId="3" fontId="6" fillId="0" borderId="0" xfId="1" applyNumberFormat="1" applyFont="1"/>
    <xf numFmtId="49" fontId="10" fillId="0" borderId="9" xfId="1" applyNumberFormat="1" applyFont="1" applyBorder="1" applyAlignment="1">
      <alignment horizontal="center"/>
    </xf>
    <xf numFmtId="0" fontId="10" fillId="0" borderId="11" xfId="1" applyFont="1" applyBorder="1"/>
    <xf numFmtId="0" fontId="10" fillId="0" borderId="7" xfId="1" applyFont="1" applyBorder="1"/>
    <xf numFmtId="3" fontId="10" fillId="0" borderId="9" xfId="1" applyNumberFormat="1" applyFont="1" applyBorder="1" applyAlignment="1">
      <alignment horizontal="center"/>
    </xf>
    <xf numFmtId="3" fontId="10" fillId="0" borderId="7" xfId="1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1" xfId="0" applyFont="1" applyBorder="1"/>
    <xf numFmtId="0" fontId="10" fillId="0" borderId="12" xfId="0" applyFont="1" applyBorder="1"/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49" fontId="10" fillId="0" borderId="10" xfId="1" applyNumberFormat="1" applyFont="1" applyBorder="1" applyAlignment="1">
      <alignment horizontal="center"/>
    </xf>
    <xf numFmtId="0" fontId="10" fillId="0" borderId="15" xfId="1" applyFont="1" applyBorder="1"/>
    <xf numFmtId="0" fontId="10" fillId="0" borderId="8" xfId="1" applyFont="1" applyBorder="1"/>
    <xf numFmtId="3" fontId="10" fillId="0" borderId="8" xfId="1" applyNumberFormat="1" applyFont="1" applyBorder="1" applyAlignment="1">
      <alignment horizontal="center"/>
    </xf>
    <xf numFmtId="3" fontId="10" fillId="0" borderId="0" xfId="1" applyNumberFormat="1" applyFont="1" applyAlignment="1">
      <alignment horizontal="center"/>
    </xf>
    <xf numFmtId="0" fontId="10" fillId="0" borderId="15" xfId="0" applyFont="1" applyBorder="1"/>
    <xf numFmtId="0" fontId="10" fillId="0" borderId="16" xfId="0" applyFont="1" applyBorder="1"/>
    <xf numFmtId="0" fontId="10" fillId="0" borderId="8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10" fillId="0" borderId="24" xfId="1" applyFont="1" applyBorder="1"/>
    <xf numFmtId="0" fontId="10" fillId="0" borderId="19" xfId="1" applyFont="1" applyBorder="1"/>
    <xf numFmtId="0" fontId="10" fillId="0" borderId="20" xfId="1" applyFont="1" applyBorder="1"/>
    <xf numFmtId="3" fontId="3" fillId="0" borderId="5" xfId="1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28" xfId="1" applyFont="1" applyBorder="1"/>
    <xf numFmtId="0" fontId="10" fillId="0" borderId="21" xfId="1" applyFont="1" applyBorder="1"/>
    <xf numFmtId="0" fontId="10" fillId="0" borderId="22" xfId="1" applyFont="1" applyBorder="1"/>
    <xf numFmtId="3" fontId="3" fillId="0" borderId="17" xfId="1" applyNumberFormat="1" applyFont="1" applyBorder="1" applyAlignment="1">
      <alignment horizontal="center"/>
    </xf>
    <xf numFmtId="164" fontId="3" fillId="0" borderId="25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1" xfId="0" applyFont="1" applyBorder="1"/>
    <xf numFmtId="3" fontId="2" fillId="0" borderId="7" xfId="1" applyNumberFormat="1" applyFont="1" applyBorder="1"/>
    <xf numFmtId="3" fontId="2" fillId="0" borderId="12" xfId="1" applyNumberFormat="1" applyFont="1" applyBorder="1"/>
    <xf numFmtId="3" fontId="9" fillId="0" borderId="7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5" xfId="0" applyFont="1" applyBorder="1"/>
    <xf numFmtId="3" fontId="2" fillId="0" borderId="8" xfId="1" applyNumberFormat="1" applyFont="1" applyBorder="1"/>
    <xf numFmtId="3" fontId="2" fillId="0" borderId="16" xfId="1" applyNumberFormat="1" applyFont="1" applyBorder="1"/>
    <xf numFmtId="3" fontId="9" fillId="0" borderId="8" xfId="0" applyNumberFormat="1" applyFont="1" applyBorder="1"/>
    <xf numFmtId="3" fontId="10" fillId="0" borderId="20" xfId="0" applyNumberFormat="1" applyFont="1" applyBorder="1"/>
    <xf numFmtId="3" fontId="3" fillId="0" borderId="8" xfId="0" applyNumberFormat="1" applyFont="1" applyBorder="1"/>
    <xf numFmtId="3" fontId="3" fillId="0" borderId="16" xfId="1" applyNumberFormat="1" applyFont="1" applyBorder="1"/>
    <xf numFmtId="0" fontId="8" fillId="0" borderId="0" xfId="0" applyFont="1" applyAlignment="1">
      <alignment horizontal="left"/>
    </xf>
    <xf numFmtId="3" fontId="8" fillId="0" borderId="0" xfId="1" applyNumberFormat="1" applyFont="1"/>
    <xf numFmtId="3" fontId="13" fillId="0" borderId="0" xfId="1" applyNumberFormat="1" applyFont="1"/>
    <xf numFmtId="0" fontId="10" fillId="0" borderId="17" xfId="1" applyFont="1" applyBorder="1" applyAlignment="1">
      <alignment horizontal="center"/>
    </xf>
    <xf numFmtId="0" fontId="10" fillId="0" borderId="25" xfId="1" applyFont="1" applyBorder="1"/>
    <xf numFmtId="0" fontId="10" fillId="0" borderId="18" xfId="1" applyFont="1" applyBorder="1"/>
    <xf numFmtId="0" fontId="10" fillId="0" borderId="23" xfId="1" applyFont="1" applyBorder="1"/>
    <xf numFmtId="49" fontId="10" fillId="0" borderId="1" xfId="1" applyNumberFormat="1" applyFont="1" applyBorder="1"/>
    <xf numFmtId="0" fontId="10" fillId="0" borderId="27" xfId="1" applyFont="1" applyBorder="1"/>
    <xf numFmtId="3" fontId="11" fillId="0" borderId="0" xfId="1" applyNumberFormat="1" applyFont="1"/>
    <xf numFmtId="0" fontId="11" fillId="0" borderId="0" xfId="1" applyFont="1"/>
    <xf numFmtId="3" fontId="14" fillId="0" borderId="0" xfId="1" applyNumberFormat="1" applyFont="1"/>
    <xf numFmtId="0" fontId="8" fillId="0" borderId="0" xfId="1" applyFont="1"/>
    <xf numFmtId="3" fontId="10" fillId="0" borderId="8" xfId="1" applyNumberFormat="1" applyFont="1" applyBorder="1"/>
    <xf numFmtId="3" fontId="10" fillId="0" borderId="21" xfId="1" applyNumberFormat="1" applyFont="1" applyBorder="1"/>
    <xf numFmtId="0" fontId="13" fillId="0" borderId="0" xfId="1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showGridLines="0" workbookViewId="0">
      <selection activeCell="D6" sqref="D6"/>
    </sheetView>
  </sheetViews>
  <sheetFormatPr baseColWidth="10" defaultRowHeight="15.75" x14ac:dyDescent="0.25"/>
  <cols>
    <col min="1" max="1" width="6.85546875" style="6" customWidth="1"/>
    <col min="2" max="2" width="48" style="6" customWidth="1"/>
    <col min="3" max="16384" width="11.42578125" style="6"/>
  </cols>
  <sheetData>
    <row r="1" spans="1:3" x14ac:dyDescent="0.25">
      <c r="A1" s="92" t="s">
        <v>120</v>
      </c>
    </row>
    <row r="3" spans="1:3" x14ac:dyDescent="0.25">
      <c r="A3" s="6" t="s">
        <v>22</v>
      </c>
      <c r="B3" s="191" t="s">
        <v>117</v>
      </c>
      <c r="C3" s="93"/>
    </row>
    <row r="5" spans="1:3" x14ac:dyDescent="0.25">
      <c r="A5" s="6" t="s">
        <v>26</v>
      </c>
      <c r="B5" s="191" t="s">
        <v>117</v>
      </c>
      <c r="C5" s="93"/>
    </row>
    <row r="8" spans="1:3" x14ac:dyDescent="0.25">
      <c r="C8" s="192"/>
    </row>
    <row r="11" spans="1:3" x14ac:dyDescent="0.25">
      <c r="A11" s="92" t="s">
        <v>49</v>
      </c>
    </row>
    <row r="13" spans="1:3" x14ac:dyDescent="0.25">
      <c r="A13" s="6" t="s">
        <v>22</v>
      </c>
      <c r="B13" s="191" t="s">
        <v>118</v>
      </c>
      <c r="C13" s="93"/>
    </row>
    <row r="15" spans="1:3" x14ac:dyDescent="0.25">
      <c r="A15" s="6" t="s">
        <v>26</v>
      </c>
      <c r="B15" s="191" t="s">
        <v>119</v>
      </c>
      <c r="C15" s="9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7.1 og 7.2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"/>
  <sheetViews>
    <sheetView showGridLines="0" showZeros="0" topLeftCell="A8" zoomScaleNormal="100" workbookViewId="0">
      <selection activeCell="E27" sqref="E27:K28"/>
    </sheetView>
  </sheetViews>
  <sheetFormatPr baseColWidth="10" defaultRowHeight="15" x14ac:dyDescent="0.2"/>
  <cols>
    <col min="1" max="1" width="6.7109375" style="5" bestFit="1" customWidth="1"/>
    <col min="2" max="2" width="16.28515625" style="5" customWidth="1"/>
    <col min="3" max="3" width="3.85546875" style="5" customWidth="1"/>
    <col min="4" max="21" width="9.7109375" style="5" customWidth="1"/>
    <col min="22" max="16384" width="11.42578125" style="5"/>
  </cols>
  <sheetData>
    <row r="1" spans="1:13" s="6" customFormat="1" ht="15.75" x14ac:dyDescent="0.25">
      <c r="A1" s="92" t="s">
        <v>50</v>
      </c>
    </row>
    <row r="2" spans="1:13" s="6" customFormat="1" ht="15.75" x14ac:dyDescent="0.25">
      <c r="A2" s="92"/>
    </row>
    <row r="3" spans="1:13" s="6" customFormat="1" ht="15.75" x14ac:dyDescent="0.25">
      <c r="A3" s="6" t="s">
        <v>22</v>
      </c>
      <c r="D3" s="193"/>
      <c r="E3" s="193"/>
      <c r="J3" s="193"/>
      <c r="K3" s="193"/>
    </row>
    <row r="4" spans="1:13" s="6" customFormat="1" ht="15.75" x14ac:dyDescent="0.25">
      <c r="D4" s="117">
        <v>1500</v>
      </c>
      <c r="G4" s="117">
        <v>2400</v>
      </c>
    </row>
    <row r="5" spans="1:13" s="6" customFormat="1" ht="15.75" x14ac:dyDescent="0.25">
      <c r="D5" s="118" t="s">
        <v>98</v>
      </c>
      <c r="G5" s="118" t="s">
        <v>99</v>
      </c>
    </row>
    <row r="6" spans="1:13" s="6" customFormat="1" ht="15.75" x14ac:dyDescent="0.25">
      <c r="A6" s="17" t="s">
        <v>4</v>
      </c>
      <c r="B6" s="14" t="s">
        <v>5</v>
      </c>
      <c r="C6" s="94" t="s">
        <v>23</v>
      </c>
      <c r="D6" s="117">
        <v>10004</v>
      </c>
      <c r="E6" s="117">
        <v>1900</v>
      </c>
      <c r="F6" s="117">
        <v>1920</v>
      </c>
      <c r="G6" s="117">
        <v>20007</v>
      </c>
      <c r="H6" s="117">
        <v>2700</v>
      </c>
      <c r="I6" s="117">
        <v>2710</v>
      </c>
      <c r="J6" s="117">
        <v>3000</v>
      </c>
      <c r="K6" s="117">
        <v>4000</v>
      </c>
      <c r="L6" s="117">
        <v>6800</v>
      </c>
      <c r="M6" s="117" t="s">
        <v>97</v>
      </c>
    </row>
    <row r="7" spans="1:13" s="6" customFormat="1" ht="15.75" x14ac:dyDescent="0.25">
      <c r="A7" s="10"/>
      <c r="B7" s="13"/>
      <c r="C7" s="95" t="s">
        <v>6</v>
      </c>
      <c r="D7" s="168" t="s">
        <v>8</v>
      </c>
      <c r="E7" s="168" t="s">
        <v>1</v>
      </c>
      <c r="F7" s="168" t="s">
        <v>87</v>
      </c>
      <c r="G7" s="168" t="s">
        <v>89</v>
      </c>
      <c r="H7" s="168" t="s">
        <v>91</v>
      </c>
      <c r="I7" s="168" t="s">
        <v>92</v>
      </c>
      <c r="J7" s="168" t="s">
        <v>93</v>
      </c>
      <c r="K7" s="168" t="s">
        <v>3</v>
      </c>
      <c r="L7" s="168" t="s">
        <v>95</v>
      </c>
      <c r="M7" s="168"/>
    </row>
    <row r="8" spans="1:13" s="6" customFormat="1" ht="15.75" x14ac:dyDescent="0.25">
      <c r="A8" s="16"/>
      <c r="B8" s="15"/>
      <c r="C8" s="16"/>
      <c r="D8" s="118"/>
      <c r="E8" s="118"/>
      <c r="F8" s="118" t="s">
        <v>88</v>
      </c>
      <c r="G8" s="118" t="s">
        <v>90</v>
      </c>
      <c r="H8" s="118" t="s">
        <v>32</v>
      </c>
      <c r="I8" s="118" t="s">
        <v>32</v>
      </c>
      <c r="J8" s="118" t="s">
        <v>94</v>
      </c>
      <c r="K8" s="118"/>
      <c r="L8" s="118" t="s">
        <v>96</v>
      </c>
      <c r="M8" s="118"/>
    </row>
    <row r="9" spans="1:13" s="6" customFormat="1" ht="15.75" x14ac:dyDescent="0.25">
      <c r="A9" s="96" t="s">
        <v>9</v>
      </c>
      <c r="B9" s="4" t="s">
        <v>3</v>
      </c>
      <c r="C9" s="12">
        <v>1</v>
      </c>
      <c r="D9" s="7"/>
      <c r="E9" s="7"/>
      <c r="F9" s="7"/>
      <c r="G9" s="7"/>
      <c r="H9" s="7"/>
      <c r="I9" s="7"/>
      <c r="J9" s="7"/>
      <c r="K9" s="7"/>
      <c r="L9" s="7"/>
      <c r="M9" s="7">
        <f>SUM(D9:L9)</f>
        <v>0</v>
      </c>
    </row>
    <row r="10" spans="1:13" s="6" customFormat="1" ht="15.75" x14ac:dyDescent="0.25">
      <c r="A10" s="97" t="s">
        <v>9</v>
      </c>
      <c r="B10" s="3" t="s">
        <v>10</v>
      </c>
      <c r="C10" s="11">
        <v>2</v>
      </c>
      <c r="D10" s="8"/>
      <c r="E10" s="8"/>
      <c r="F10" s="8"/>
      <c r="G10" s="8"/>
      <c r="H10" s="8"/>
      <c r="I10" s="8"/>
      <c r="J10" s="8"/>
      <c r="K10" s="8"/>
      <c r="L10" s="8"/>
      <c r="M10" s="8">
        <f t="shared" ref="M10:M20" si="0">SUM(D10:L10)</f>
        <v>0</v>
      </c>
    </row>
    <row r="11" spans="1:13" s="6" customFormat="1" ht="15.75" x14ac:dyDescent="0.25">
      <c r="A11" s="97" t="s">
        <v>11</v>
      </c>
      <c r="B11" s="3" t="s">
        <v>51</v>
      </c>
      <c r="C11" s="11">
        <v>3</v>
      </c>
      <c r="D11" s="8"/>
      <c r="E11" s="8"/>
      <c r="F11" s="8"/>
      <c r="G11" s="8"/>
      <c r="H11" s="8"/>
      <c r="I11" s="8"/>
      <c r="J11" s="8"/>
      <c r="K11" s="8"/>
      <c r="L11" s="8"/>
      <c r="M11" s="8">
        <f t="shared" si="0"/>
        <v>0</v>
      </c>
    </row>
    <row r="12" spans="1:13" s="6" customFormat="1" ht="15.75" x14ac:dyDescent="0.25">
      <c r="A12" s="97" t="s">
        <v>12</v>
      </c>
      <c r="B12" s="3" t="s">
        <v>13</v>
      </c>
      <c r="C12" s="11">
        <v>4</v>
      </c>
      <c r="D12" s="8"/>
      <c r="E12" s="8"/>
      <c r="F12" s="8"/>
      <c r="G12" s="8"/>
      <c r="H12" s="8"/>
      <c r="I12" s="8"/>
      <c r="J12" s="8"/>
      <c r="K12" s="8"/>
      <c r="L12" s="8"/>
      <c r="M12" s="8">
        <f t="shared" si="0"/>
        <v>0</v>
      </c>
    </row>
    <row r="13" spans="1:13" s="6" customFormat="1" ht="15.75" x14ac:dyDescent="0.25">
      <c r="A13" s="97" t="s">
        <v>14</v>
      </c>
      <c r="B13" s="3" t="s">
        <v>15</v>
      </c>
      <c r="C13" s="11">
        <v>5</v>
      </c>
      <c r="D13" s="8"/>
      <c r="E13" s="8"/>
      <c r="F13" s="8"/>
      <c r="G13" s="8"/>
      <c r="H13" s="8"/>
      <c r="I13" s="8"/>
      <c r="J13" s="8"/>
      <c r="K13" s="8"/>
      <c r="L13" s="8"/>
      <c r="M13" s="8">
        <f t="shared" si="0"/>
        <v>0</v>
      </c>
    </row>
    <row r="14" spans="1:13" s="6" customFormat="1" ht="15.75" x14ac:dyDescent="0.25">
      <c r="A14" s="97">
        <v>43788</v>
      </c>
      <c r="B14" s="3" t="s">
        <v>16</v>
      </c>
      <c r="C14" s="11">
        <v>6</v>
      </c>
      <c r="D14" s="8"/>
      <c r="E14" s="8"/>
      <c r="F14" s="8"/>
      <c r="G14" s="8"/>
      <c r="H14" s="8"/>
      <c r="I14" s="8"/>
      <c r="J14" s="8"/>
      <c r="K14" s="8"/>
      <c r="L14" s="8"/>
      <c r="M14" s="8">
        <f t="shared" si="0"/>
        <v>0</v>
      </c>
    </row>
    <row r="15" spans="1:13" s="6" customFormat="1" ht="15.75" x14ac:dyDescent="0.25">
      <c r="A15" s="98">
        <v>43788</v>
      </c>
      <c r="B15" s="98" t="s">
        <v>15</v>
      </c>
      <c r="C15" s="11">
        <v>7</v>
      </c>
      <c r="D15" s="8"/>
      <c r="E15" s="8"/>
      <c r="F15" s="8"/>
      <c r="G15" s="8"/>
      <c r="H15" s="8"/>
      <c r="I15" s="8"/>
      <c r="J15" s="8"/>
      <c r="K15" s="8"/>
      <c r="L15" s="8"/>
      <c r="M15" s="8">
        <f t="shared" si="0"/>
        <v>0</v>
      </c>
    </row>
    <row r="16" spans="1:13" s="6" customFormat="1" ht="15.75" x14ac:dyDescent="0.25">
      <c r="A16" s="98">
        <v>43792</v>
      </c>
      <c r="B16" s="98" t="s">
        <v>3</v>
      </c>
      <c r="C16" s="11">
        <v>8</v>
      </c>
      <c r="D16" s="8"/>
      <c r="E16" s="8"/>
      <c r="F16" s="8"/>
      <c r="G16" s="8"/>
      <c r="H16" s="8"/>
      <c r="I16" s="8"/>
      <c r="J16" s="8"/>
      <c r="K16" s="8"/>
      <c r="L16" s="8"/>
      <c r="M16" s="8">
        <f t="shared" si="0"/>
        <v>0</v>
      </c>
    </row>
    <row r="17" spans="1:13" s="6" customFormat="1" ht="15.75" x14ac:dyDescent="0.25">
      <c r="A17" s="96">
        <v>43794</v>
      </c>
      <c r="B17" s="98" t="s">
        <v>17</v>
      </c>
      <c r="C17" s="11">
        <v>9</v>
      </c>
      <c r="D17" s="8"/>
      <c r="E17" s="8"/>
      <c r="F17" s="8"/>
      <c r="G17" s="8"/>
      <c r="H17" s="8"/>
      <c r="I17" s="8"/>
      <c r="J17" s="8"/>
      <c r="K17" s="8"/>
      <c r="L17" s="8"/>
      <c r="M17" s="8">
        <f t="shared" si="0"/>
        <v>0</v>
      </c>
    </row>
    <row r="18" spans="1:13" s="6" customFormat="1" ht="15.75" x14ac:dyDescent="0.25">
      <c r="A18" s="97">
        <v>43799</v>
      </c>
      <c r="B18" s="3" t="s">
        <v>18</v>
      </c>
      <c r="C18" s="11">
        <v>10</v>
      </c>
      <c r="D18" s="8"/>
      <c r="E18" s="8"/>
      <c r="F18" s="8"/>
      <c r="G18" s="8"/>
      <c r="H18" s="8"/>
      <c r="I18" s="8"/>
      <c r="J18" s="8"/>
      <c r="K18" s="8"/>
      <c r="L18" s="8"/>
      <c r="M18" s="8">
        <f t="shared" si="0"/>
        <v>0</v>
      </c>
    </row>
    <row r="19" spans="1:13" s="6" customFormat="1" ht="15.75" x14ac:dyDescent="0.25">
      <c r="A19" s="165">
        <v>43799</v>
      </c>
      <c r="B19" s="166" t="s">
        <v>24</v>
      </c>
      <c r="C19" s="167">
        <v>11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69">
        <f t="shared" si="0"/>
        <v>0</v>
      </c>
    </row>
    <row r="20" spans="1:13" s="109" customFormat="1" ht="20.25" x14ac:dyDescent="0.3">
      <c r="A20" s="1"/>
      <c r="B20" s="2" t="s">
        <v>100</v>
      </c>
      <c r="C20" s="164">
        <v>12</v>
      </c>
      <c r="D20" s="9">
        <f>SUM(D9:D19)</f>
        <v>0</v>
      </c>
      <c r="E20" s="9">
        <f t="shared" ref="E20:L20" si="1">SUM(E9:E19)</f>
        <v>0</v>
      </c>
      <c r="F20" s="9">
        <f t="shared" si="1"/>
        <v>0</v>
      </c>
      <c r="G20" s="9">
        <f t="shared" si="1"/>
        <v>0</v>
      </c>
      <c r="H20" s="9">
        <f t="shared" si="1"/>
        <v>0</v>
      </c>
      <c r="I20" s="9">
        <f t="shared" si="1"/>
        <v>0</v>
      </c>
      <c r="J20" s="9">
        <f t="shared" si="1"/>
        <v>0</v>
      </c>
      <c r="K20" s="9">
        <f t="shared" si="1"/>
        <v>0</v>
      </c>
      <c r="L20" s="9">
        <f t="shared" si="1"/>
        <v>0</v>
      </c>
      <c r="M20" s="9">
        <f t="shared" si="0"/>
        <v>0</v>
      </c>
    </row>
    <row r="21" spans="1:13" s="6" customFormat="1" ht="15.75" x14ac:dyDescent="0.25"/>
    <row r="22" spans="1:13" s="6" customFormat="1" ht="15.75" x14ac:dyDescent="0.25">
      <c r="A22" s="6" t="s">
        <v>52</v>
      </c>
    </row>
    <row r="23" spans="1:13" s="6" customFormat="1" ht="15.75" x14ac:dyDescent="0.25">
      <c r="A23" s="6" t="s">
        <v>53</v>
      </c>
    </row>
    <row r="24" spans="1:13" s="6" customFormat="1" ht="15.75" x14ac:dyDescent="0.25"/>
    <row r="25" spans="1:13" s="6" customFormat="1" ht="15.75" x14ac:dyDescent="0.25">
      <c r="C25" s="6" t="s">
        <v>26</v>
      </c>
      <c r="D25" s="110" t="s">
        <v>4</v>
      </c>
      <c r="E25" s="110" t="s">
        <v>5</v>
      </c>
      <c r="F25" s="111"/>
      <c r="G25" s="114" t="s">
        <v>7</v>
      </c>
      <c r="H25" s="117" t="s">
        <v>66</v>
      </c>
      <c r="I25" s="114" t="s">
        <v>65</v>
      </c>
      <c r="J25" s="117" t="s">
        <v>66</v>
      </c>
      <c r="K25" s="116" t="s">
        <v>68</v>
      </c>
    </row>
    <row r="26" spans="1:13" s="6" customFormat="1" ht="15.75" x14ac:dyDescent="0.25">
      <c r="D26" s="101"/>
      <c r="E26" s="101"/>
      <c r="F26" s="112"/>
      <c r="G26" s="115" t="s">
        <v>64</v>
      </c>
      <c r="H26" s="118" t="s">
        <v>67</v>
      </c>
      <c r="I26" s="115" t="s">
        <v>64</v>
      </c>
      <c r="J26" s="118" t="s">
        <v>67</v>
      </c>
      <c r="K26" s="119"/>
    </row>
    <row r="27" spans="1:13" s="6" customFormat="1" ht="15.75" x14ac:dyDescent="0.25">
      <c r="D27" s="120">
        <v>45615</v>
      </c>
      <c r="E27" s="121"/>
      <c r="F27" s="122"/>
      <c r="G27" s="130"/>
      <c r="H27" s="123"/>
      <c r="I27" s="130"/>
      <c r="J27" s="123"/>
      <c r="K27" s="128"/>
    </row>
    <row r="28" spans="1:13" s="6" customFormat="1" ht="15.75" x14ac:dyDescent="0.25">
      <c r="D28" s="124">
        <v>45615</v>
      </c>
      <c r="E28" s="125"/>
      <c r="F28" s="126"/>
      <c r="G28" s="131"/>
      <c r="H28" s="127"/>
      <c r="I28" s="131"/>
      <c r="J28" s="127"/>
      <c r="K28" s="129"/>
    </row>
    <row r="29" spans="1:13" s="6" customFormat="1" ht="15.75" x14ac:dyDescent="0.25">
      <c r="D29" s="113"/>
    </row>
    <row r="30" spans="1:13" s="6" customFormat="1" ht="15.75" x14ac:dyDescent="0.25">
      <c r="D30" s="113"/>
    </row>
    <row r="31" spans="1:13" s="6" customFormat="1" ht="15.75" x14ac:dyDescent="0.25"/>
    <row r="32" spans="1:13" s="6" customFormat="1" ht="15.75" x14ac:dyDescent="0.25"/>
    <row r="33" s="6" customFormat="1" ht="15.75" x14ac:dyDescent="0.25"/>
    <row r="34" s="6" customFormat="1" ht="15.75" x14ac:dyDescent="0.25"/>
    <row r="35" s="6" customFormat="1" ht="15.75" x14ac:dyDescent="0.25"/>
    <row r="36" s="6" customFormat="1" ht="15.75" x14ac:dyDescent="0.25"/>
  </sheetData>
  <mergeCells count="2">
    <mergeCell ref="D3:E3"/>
    <mergeCell ref="J3:K3"/>
  </mergeCells>
  <phoneticPr fontId="0" type="noConversion"/>
  <pageMargins left="0.19685039370078741" right="0.19685039370078741" top="0.98425196850393704" bottom="0.98425196850393704" header="0.51181102362204722" footer="0.51181102362204722"/>
  <pageSetup paperSize="9" pageOrder="overThenDown" orientation="landscape" horizontalDpi="300" verticalDpi="300" r:id="rId1"/>
  <headerFooter alignWithMargins="0">
    <oddHeader>&amp;COppgave 7.3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3"/>
  <sheetViews>
    <sheetView showGridLines="0" showZeros="0" zoomScaleNormal="100" workbookViewId="0">
      <selection activeCell="D18" sqref="D18"/>
    </sheetView>
  </sheetViews>
  <sheetFormatPr baseColWidth="10" defaultRowHeight="15" x14ac:dyDescent="0.2"/>
  <cols>
    <col min="1" max="1" width="5.5703125" style="21" bestFit="1" customWidth="1"/>
    <col min="2" max="2" width="17.42578125" style="21" bestFit="1" customWidth="1"/>
    <col min="3" max="3" width="3.85546875" style="21" bestFit="1" customWidth="1"/>
    <col min="4" max="26" width="9.7109375" style="21" customWidth="1"/>
    <col min="27" max="16384" width="11.42578125" style="21"/>
  </cols>
  <sheetData>
    <row r="1" spans="1:15" s="42" customFormat="1" ht="15.75" x14ac:dyDescent="0.25">
      <c r="A1" s="50" t="s">
        <v>116</v>
      </c>
    </row>
    <row r="3" spans="1:15" x14ac:dyDescent="0.2">
      <c r="F3" s="194"/>
      <c r="G3" s="194"/>
    </row>
    <row r="4" spans="1:15" ht="15.75" x14ac:dyDescent="0.25">
      <c r="F4" s="195" t="s">
        <v>84</v>
      </c>
      <c r="G4" s="196"/>
    </row>
    <row r="5" spans="1:15" s="42" customFormat="1" ht="15.75" x14ac:dyDescent="0.25">
      <c r="A5" s="18" t="s">
        <v>4</v>
      </c>
      <c r="B5" s="19" t="s">
        <v>5</v>
      </c>
      <c r="C5" s="20" t="s">
        <v>0</v>
      </c>
      <c r="D5" s="51">
        <v>1900</v>
      </c>
      <c r="E5" s="51">
        <v>2380</v>
      </c>
      <c r="F5" s="51">
        <v>20016</v>
      </c>
      <c r="G5" s="51">
        <v>20017</v>
      </c>
      <c r="H5" s="51">
        <v>2700</v>
      </c>
      <c r="I5" s="51">
        <v>2710</v>
      </c>
      <c r="J5" s="51">
        <v>3000</v>
      </c>
      <c r="K5" s="51">
        <v>4000</v>
      </c>
      <c r="L5" s="51">
        <v>6300</v>
      </c>
      <c r="M5" s="51">
        <v>6304</v>
      </c>
      <c r="N5" s="51">
        <v>6900</v>
      </c>
      <c r="O5" s="51" t="s">
        <v>97</v>
      </c>
    </row>
    <row r="6" spans="1:15" s="42" customFormat="1" ht="15.75" x14ac:dyDescent="0.25">
      <c r="A6" s="22"/>
      <c r="B6" s="23"/>
      <c r="C6" s="24" t="s">
        <v>6</v>
      </c>
      <c r="D6" s="54" t="s">
        <v>1</v>
      </c>
      <c r="E6" s="54" t="s">
        <v>101</v>
      </c>
      <c r="F6" s="173" t="s">
        <v>19</v>
      </c>
      <c r="G6" s="54" t="s">
        <v>103</v>
      </c>
      <c r="H6" s="54" t="s">
        <v>91</v>
      </c>
      <c r="I6" s="54" t="s">
        <v>92</v>
      </c>
      <c r="J6" s="54" t="s">
        <v>93</v>
      </c>
      <c r="K6" s="54" t="s">
        <v>3</v>
      </c>
      <c r="L6" s="54" t="s">
        <v>20</v>
      </c>
      <c r="M6" s="54" t="s">
        <v>105</v>
      </c>
      <c r="N6" s="54" t="s">
        <v>80</v>
      </c>
      <c r="O6" s="171"/>
    </row>
    <row r="7" spans="1:15" s="42" customFormat="1" ht="15.75" x14ac:dyDescent="0.25">
      <c r="A7" s="25"/>
      <c r="B7" s="26"/>
      <c r="C7" s="27"/>
      <c r="D7" s="56"/>
      <c r="E7" s="56" t="s">
        <v>102</v>
      </c>
      <c r="F7" s="56"/>
      <c r="G7" s="56" t="s">
        <v>104</v>
      </c>
      <c r="H7" s="56" t="s">
        <v>32</v>
      </c>
      <c r="I7" s="56" t="s">
        <v>32</v>
      </c>
      <c r="J7" s="56" t="s">
        <v>94</v>
      </c>
      <c r="K7" s="56"/>
      <c r="L7" s="56"/>
      <c r="M7" s="56" t="s">
        <v>106</v>
      </c>
      <c r="N7" s="56"/>
      <c r="O7" s="172"/>
    </row>
    <row r="8" spans="1:15" s="42" customFormat="1" ht="15.75" x14ac:dyDescent="0.25">
      <c r="A8" s="28">
        <v>39847</v>
      </c>
      <c r="B8" s="29"/>
      <c r="C8" s="30">
        <v>152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>
        <f>SUM(D8:N8)</f>
        <v>0</v>
      </c>
    </row>
    <row r="9" spans="1:15" s="42" customFormat="1" ht="15.75" x14ac:dyDescent="0.25">
      <c r="A9" s="32">
        <v>39849</v>
      </c>
      <c r="B9" s="33"/>
      <c r="C9" s="34">
        <v>153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>
        <f>SUM(D9:N9)</f>
        <v>0</v>
      </c>
    </row>
    <row r="10" spans="1:15" s="42" customFormat="1" ht="15.75" x14ac:dyDescent="0.25">
      <c r="A10" s="32">
        <v>39852</v>
      </c>
      <c r="B10" s="33"/>
      <c r="C10" s="34">
        <v>154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>
        <f t="shared" ref="O10:O17" si="0">SUM(D10:N10)</f>
        <v>0</v>
      </c>
    </row>
    <row r="11" spans="1:15" s="42" customFormat="1" ht="15.75" x14ac:dyDescent="0.25">
      <c r="A11" s="32">
        <v>39859</v>
      </c>
      <c r="B11" s="33"/>
      <c r="C11" s="34">
        <v>155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>
        <f t="shared" si="0"/>
        <v>0</v>
      </c>
    </row>
    <row r="12" spans="1:15" s="42" customFormat="1" ht="15.75" x14ac:dyDescent="0.25">
      <c r="A12" s="32">
        <v>39861</v>
      </c>
      <c r="B12" s="33"/>
      <c r="C12" s="34">
        <v>156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>
        <f t="shared" si="0"/>
        <v>0</v>
      </c>
    </row>
    <row r="13" spans="1:15" s="42" customFormat="1" ht="15.75" x14ac:dyDescent="0.25">
      <c r="A13" s="32">
        <v>39865</v>
      </c>
      <c r="B13" s="33"/>
      <c r="C13" s="34">
        <v>157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>
        <f t="shared" si="0"/>
        <v>0</v>
      </c>
    </row>
    <row r="14" spans="1:15" s="42" customFormat="1" ht="15.75" x14ac:dyDescent="0.25">
      <c r="A14" s="32">
        <v>39866</v>
      </c>
      <c r="B14" s="33"/>
      <c r="C14" s="34">
        <v>158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>
        <f t="shared" si="0"/>
        <v>0</v>
      </c>
    </row>
    <row r="15" spans="1:15" s="42" customFormat="1" ht="15.75" x14ac:dyDescent="0.25">
      <c r="A15" s="32">
        <v>39869</v>
      </c>
      <c r="B15" s="33"/>
      <c r="C15" s="34">
        <v>159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>
        <f t="shared" si="0"/>
        <v>0</v>
      </c>
    </row>
    <row r="16" spans="1:15" s="42" customFormat="1" ht="15.75" x14ac:dyDescent="0.25">
      <c r="A16" s="32">
        <v>39872</v>
      </c>
      <c r="B16" s="33"/>
      <c r="C16" s="34">
        <v>160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>
        <f t="shared" si="0"/>
        <v>0</v>
      </c>
    </row>
    <row r="17" spans="1:22" s="42" customFormat="1" ht="15.75" x14ac:dyDescent="0.25">
      <c r="A17" s="36" t="s">
        <v>21</v>
      </c>
      <c r="B17" s="37"/>
      <c r="C17" s="34">
        <v>161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5">
        <f t="shared" si="0"/>
        <v>0</v>
      </c>
    </row>
    <row r="18" spans="1:22" s="170" customFormat="1" ht="20.25" x14ac:dyDescent="0.3">
      <c r="A18" s="39"/>
      <c r="B18" s="40" t="s">
        <v>100</v>
      </c>
      <c r="C18" s="40"/>
      <c r="D18" s="41">
        <f>SUM(D8:D17)</f>
        <v>0</v>
      </c>
      <c r="E18" s="41">
        <f t="shared" ref="E18:N18" si="1">SUM(E8:E17)</f>
        <v>0</v>
      </c>
      <c r="F18" s="41">
        <f t="shared" si="1"/>
        <v>0</v>
      </c>
      <c r="G18" s="41">
        <f t="shared" si="1"/>
        <v>0</v>
      </c>
      <c r="H18" s="41">
        <f t="shared" si="1"/>
        <v>0</v>
      </c>
      <c r="I18" s="41">
        <f t="shared" si="1"/>
        <v>0</v>
      </c>
      <c r="J18" s="41">
        <f t="shared" si="1"/>
        <v>0</v>
      </c>
      <c r="K18" s="41">
        <f t="shared" si="1"/>
        <v>0</v>
      </c>
      <c r="L18" s="41">
        <f t="shared" si="1"/>
        <v>0</v>
      </c>
      <c r="M18" s="41">
        <f t="shared" si="1"/>
        <v>0</v>
      </c>
      <c r="N18" s="41">
        <f t="shared" si="1"/>
        <v>0</v>
      </c>
      <c r="O18" s="41">
        <f>SUM(D18:N18)</f>
        <v>0</v>
      </c>
      <c r="P18" s="42"/>
      <c r="Q18" s="42"/>
      <c r="R18" s="42"/>
      <c r="S18" s="42"/>
      <c r="T18" s="42"/>
      <c r="U18" s="42"/>
      <c r="V18" s="42"/>
    </row>
    <row r="19" spans="1:22" s="42" customFormat="1" ht="15.75" x14ac:dyDescent="0.25"/>
    <row r="20" spans="1:22" s="42" customFormat="1" ht="15.75" x14ac:dyDescent="0.25"/>
    <row r="21" spans="1:22" s="42" customFormat="1" ht="15.75" x14ac:dyDescent="0.25"/>
    <row r="22" spans="1:22" s="42" customFormat="1" ht="15.75" x14ac:dyDescent="0.25"/>
    <row r="23" spans="1:22" s="42" customFormat="1" ht="15.75" x14ac:dyDescent="0.25"/>
    <row r="24" spans="1:22" s="42" customFormat="1" ht="15.75" x14ac:dyDescent="0.25"/>
    <row r="25" spans="1:22" s="42" customFormat="1" ht="15.75" x14ac:dyDescent="0.25"/>
    <row r="26" spans="1:22" s="42" customFormat="1" ht="15.75" x14ac:dyDescent="0.25"/>
    <row r="27" spans="1:22" s="42" customFormat="1" ht="15.75" x14ac:dyDescent="0.25"/>
    <row r="28" spans="1:22" s="42" customFormat="1" ht="15.75" x14ac:dyDescent="0.25"/>
    <row r="29" spans="1:22" s="42" customFormat="1" ht="15.75" x14ac:dyDescent="0.25"/>
    <row r="30" spans="1:22" s="42" customFormat="1" ht="15.75" x14ac:dyDescent="0.25"/>
    <row r="31" spans="1:22" s="42" customFormat="1" ht="15.75" x14ac:dyDescent="0.25"/>
    <row r="32" spans="1:22" s="42" customFormat="1" ht="15.75" x14ac:dyDescent="0.25"/>
    <row r="33" s="42" customFormat="1" ht="15.75" x14ac:dyDescent="0.25"/>
  </sheetData>
  <mergeCells count="2">
    <mergeCell ref="F3:G3"/>
    <mergeCell ref="F4:G4"/>
  </mergeCells>
  <pageMargins left="0.19685039370078741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>
    <oddHeader>&amp;COppgave 7.4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0A9BF-CA7E-404F-A7A7-31507F290C5F}">
  <dimension ref="A1:D12"/>
  <sheetViews>
    <sheetView showGridLines="0" showZeros="0" workbookViewId="0">
      <selection activeCell="G7" sqref="G7"/>
    </sheetView>
  </sheetViews>
  <sheetFormatPr baseColWidth="10" defaultRowHeight="15.75" x14ac:dyDescent="0.25"/>
  <cols>
    <col min="1" max="1" width="6" style="132" bestFit="1" customWidth="1"/>
    <col min="2" max="2" width="51.85546875" style="6" bestFit="1" customWidth="1"/>
    <col min="3" max="4" width="11.42578125" style="133"/>
    <col min="5" max="16384" width="11.42578125" style="6"/>
  </cols>
  <sheetData>
    <row r="1" spans="1:4" x14ac:dyDescent="0.25">
      <c r="A1" s="144" t="s">
        <v>115</v>
      </c>
    </row>
    <row r="3" spans="1:4" x14ac:dyDescent="0.25">
      <c r="A3" s="145" t="s">
        <v>69</v>
      </c>
      <c r="B3" s="146" t="s">
        <v>70</v>
      </c>
      <c r="C3" s="147" t="s">
        <v>25</v>
      </c>
      <c r="D3" s="148" t="s">
        <v>74</v>
      </c>
    </row>
    <row r="4" spans="1:4" x14ac:dyDescent="0.25">
      <c r="A4" s="149"/>
      <c r="B4" s="150"/>
      <c r="C4" s="151"/>
      <c r="D4" s="152" t="s">
        <v>75</v>
      </c>
    </row>
    <row r="5" spans="1:4" x14ac:dyDescent="0.25">
      <c r="A5" s="137">
        <v>3</v>
      </c>
      <c r="B5" s="138" t="s">
        <v>71</v>
      </c>
      <c r="C5" s="139"/>
      <c r="D5" s="7"/>
    </row>
    <row r="6" spans="1:4" x14ac:dyDescent="0.25">
      <c r="A6" s="140">
        <v>31</v>
      </c>
      <c r="B6" s="3" t="s">
        <v>77</v>
      </c>
      <c r="C6" s="141"/>
      <c r="D6" s="8"/>
    </row>
    <row r="7" spans="1:4" x14ac:dyDescent="0.25">
      <c r="A7" s="140">
        <v>5</v>
      </c>
      <c r="B7" s="3" t="s">
        <v>72</v>
      </c>
      <c r="C7" s="141"/>
      <c r="D7" s="8"/>
    </row>
    <row r="8" spans="1:4" x14ac:dyDescent="0.25">
      <c r="A8" s="140"/>
      <c r="B8" s="3"/>
      <c r="C8" s="141"/>
      <c r="D8" s="8"/>
    </row>
    <row r="9" spans="1:4" x14ac:dyDescent="0.25">
      <c r="A9" s="140">
        <v>1</v>
      </c>
      <c r="B9" s="3" t="s">
        <v>73</v>
      </c>
      <c r="C9" s="141"/>
      <c r="D9" s="8"/>
    </row>
    <row r="10" spans="1:4" x14ac:dyDescent="0.25">
      <c r="A10" s="140">
        <v>11</v>
      </c>
      <c r="B10" s="3" t="s">
        <v>78</v>
      </c>
      <c r="C10" s="141"/>
      <c r="D10" s="8"/>
    </row>
    <row r="11" spans="1:4" x14ac:dyDescent="0.25">
      <c r="A11" s="142"/>
      <c r="B11" s="106"/>
      <c r="C11" s="143"/>
      <c r="D11" s="107"/>
    </row>
    <row r="12" spans="1:4" s="162" customFormat="1" ht="18.75" x14ac:dyDescent="0.3">
      <c r="A12" s="135"/>
      <c r="B12" s="2" t="s">
        <v>76</v>
      </c>
      <c r="C12" s="136"/>
      <c r="D12" s="9">
        <f>SUM(D5:D10)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7.5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1"/>
  <sheetViews>
    <sheetView showGridLines="0" showZeros="0" workbookViewId="0">
      <selection activeCell="J14" sqref="J14"/>
    </sheetView>
  </sheetViews>
  <sheetFormatPr baseColWidth="10" defaultRowHeight="15.75" x14ac:dyDescent="0.25"/>
  <cols>
    <col min="1" max="1" width="5.7109375" style="6" bestFit="1" customWidth="1"/>
    <col min="2" max="2" width="23.7109375" style="6" customWidth="1"/>
    <col min="3" max="5" width="13.140625" style="6" customWidth="1"/>
    <col min="6" max="8" width="9.7109375" style="6" customWidth="1"/>
    <col min="9" max="256" width="11.42578125" style="6"/>
    <col min="257" max="257" width="5.7109375" style="6" bestFit="1" customWidth="1"/>
    <col min="258" max="258" width="16" style="6" customWidth="1"/>
    <col min="259" max="264" width="9.7109375" style="6" customWidth="1"/>
    <col min="265" max="512" width="11.42578125" style="6"/>
    <col min="513" max="513" width="5.7109375" style="6" bestFit="1" customWidth="1"/>
    <col min="514" max="514" width="16" style="6" customWidth="1"/>
    <col min="515" max="520" width="9.7109375" style="6" customWidth="1"/>
    <col min="521" max="768" width="11.42578125" style="6"/>
    <col min="769" max="769" width="5.7109375" style="6" bestFit="1" customWidth="1"/>
    <col min="770" max="770" width="16" style="6" customWidth="1"/>
    <col min="771" max="776" width="9.7109375" style="6" customWidth="1"/>
    <col min="777" max="1024" width="11.42578125" style="6"/>
    <col min="1025" max="1025" width="5.7109375" style="6" bestFit="1" customWidth="1"/>
    <col min="1026" max="1026" width="16" style="6" customWidth="1"/>
    <col min="1027" max="1032" width="9.7109375" style="6" customWidth="1"/>
    <col min="1033" max="1280" width="11.42578125" style="6"/>
    <col min="1281" max="1281" width="5.7109375" style="6" bestFit="1" customWidth="1"/>
    <col min="1282" max="1282" width="16" style="6" customWidth="1"/>
    <col min="1283" max="1288" width="9.7109375" style="6" customWidth="1"/>
    <col min="1289" max="1536" width="11.42578125" style="6"/>
    <col min="1537" max="1537" width="5.7109375" style="6" bestFit="1" customWidth="1"/>
    <col min="1538" max="1538" width="16" style="6" customWidth="1"/>
    <col min="1539" max="1544" width="9.7109375" style="6" customWidth="1"/>
    <col min="1545" max="1792" width="11.42578125" style="6"/>
    <col min="1793" max="1793" width="5.7109375" style="6" bestFit="1" customWidth="1"/>
    <col min="1794" max="1794" width="16" style="6" customWidth="1"/>
    <col min="1795" max="1800" width="9.7109375" style="6" customWidth="1"/>
    <col min="1801" max="2048" width="11.42578125" style="6"/>
    <col min="2049" max="2049" width="5.7109375" style="6" bestFit="1" customWidth="1"/>
    <col min="2050" max="2050" width="16" style="6" customWidth="1"/>
    <col min="2051" max="2056" width="9.7109375" style="6" customWidth="1"/>
    <col min="2057" max="2304" width="11.42578125" style="6"/>
    <col min="2305" max="2305" width="5.7109375" style="6" bestFit="1" customWidth="1"/>
    <col min="2306" max="2306" width="16" style="6" customWidth="1"/>
    <col min="2307" max="2312" width="9.7109375" style="6" customWidth="1"/>
    <col min="2313" max="2560" width="11.42578125" style="6"/>
    <col min="2561" max="2561" width="5.7109375" style="6" bestFit="1" customWidth="1"/>
    <col min="2562" max="2562" width="16" style="6" customWidth="1"/>
    <col min="2563" max="2568" width="9.7109375" style="6" customWidth="1"/>
    <col min="2569" max="2816" width="11.42578125" style="6"/>
    <col min="2817" max="2817" width="5.7109375" style="6" bestFit="1" customWidth="1"/>
    <col min="2818" max="2818" width="16" style="6" customWidth="1"/>
    <col min="2819" max="2824" width="9.7109375" style="6" customWidth="1"/>
    <col min="2825" max="3072" width="11.42578125" style="6"/>
    <col min="3073" max="3073" width="5.7109375" style="6" bestFit="1" customWidth="1"/>
    <col min="3074" max="3074" width="16" style="6" customWidth="1"/>
    <col min="3075" max="3080" width="9.7109375" style="6" customWidth="1"/>
    <col min="3081" max="3328" width="11.42578125" style="6"/>
    <col min="3329" max="3329" width="5.7109375" style="6" bestFit="1" customWidth="1"/>
    <col min="3330" max="3330" width="16" style="6" customWidth="1"/>
    <col min="3331" max="3336" width="9.7109375" style="6" customWidth="1"/>
    <col min="3337" max="3584" width="11.42578125" style="6"/>
    <col min="3585" max="3585" width="5.7109375" style="6" bestFit="1" customWidth="1"/>
    <col min="3586" max="3586" width="16" style="6" customWidth="1"/>
    <col min="3587" max="3592" width="9.7109375" style="6" customWidth="1"/>
    <col min="3593" max="3840" width="11.42578125" style="6"/>
    <col min="3841" max="3841" width="5.7109375" style="6" bestFit="1" customWidth="1"/>
    <col min="3842" max="3842" width="16" style="6" customWidth="1"/>
    <col min="3843" max="3848" width="9.7109375" style="6" customWidth="1"/>
    <col min="3849" max="4096" width="11.42578125" style="6"/>
    <col min="4097" max="4097" width="5.7109375" style="6" bestFit="1" customWidth="1"/>
    <col min="4098" max="4098" width="16" style="6" customWidth="1"/>
    <col min="4099" max="4104" width="9.7109375" style="6" customWidth="1"/>
    <col min="4105" max="4352" width="11.42578125" style="6"/>
    <col min="4353" max="4353" width="5.7109375" style="6" bestFit="1" customWidth="1"/>
    <col min="4354" max="4354" width="16" style="6" customWidth="1"/>
    <col min="4355" max="4360" width="9.7109375" style="6" customWidth="1"/>
    <col min="4361" max="4608" width="11.42578125" style="6"/>
    <col min="4609" max="4609" width="5.7109375" style="6" bestFit="1" customWidth="1"/>
    <col min="4610" max="4610" width="16" style="6" customWidth="1"/>
    <col min="4611" max="4616" width="9.7109375" style="6" customWidth="1"/>
    <col min="4617" max="4864" width="11.42578125" style="6"/>
    <col min="4865" max="4865" width="5.7109375" style="6" bestFit="1" customWidth="1"/>
    <col min="4866" max="4866" width="16" style="6" customWidth="1"/>
    <col min="4867" max="4872" width="9.7109375" style="6" customWidth="1"/>
    <col min="4873" max="5120" width="11.42578125" style="6"/>
    <col min="5121" max="5121" width="5.7109375" style="6" bestFit="1" customWidth="1"/>
    <col min="5122" max="5122" width="16" style="6" customWidth="1"/>
    <col min="5123" max="5128" width="9.7109375" style="6" customWidth="1"/>
    <col min="5129" max="5376" width="11.42578125" style="6"/>
    <col min="5377" max="5377" width="5.7109375" style="6" bestFit="1" customWidth="1"/>
    <col min="5378" max="5378" width="16" style="6" customWidth="1"/>
    <col min="5379" max="5384" width="9.7109375" style="6" customWidth="1"/>
    <col min="5385" max="5632" width="11.42578125" style="6"/>
    <col min="5633" max="5633" width="5.7109375" style="6" bestFit="1" customWidth="1"/>
    <col min="5634" max="5634" width="16" style="6" customWidth="1"/>
    <col min="5635" max="5640" width="9.7109375" style="6" customWidth="1"/>
    <col min="5641" max="5888" width="11.42578125" style="6"/>
    <col min="5889" max="5889" width="5.7109375" style="6" bestFit="1" customWidth="1"/>
    <col min="5890" max="5890" width="16" style="6" customWidth="1"/>
    <col min="5891" max="5896" width="9.7109375" style="6" customWidth="1"/>
    <col min="5897" max="6144" width="11.42578125" style="6"/>
    <col min="6145" max="6145" width="5.7109375" style="6" bestFit="1" customWidth="1"/>
    <col min="6146" max="6146" width="16" style="6" customWidth="1"/>
    <col min="6147" max="6152" width="9.7109375" style="6" customWidth="1"/>
    <col min="6153" max="6400" width="11.42578125" style="6"/>
    <col min="6401" max="6401" width="5.7109375" style="6" bestFit="1" customWidth="1"/>
    <col min="6402" max="6402" width="16" style="6" customWidth="1"/>
    <col min="6403" max="6408" width="9.7109375" style="6" customWidth="1"/>
    <col min="6409" max="6656" width="11.42578125" style="6"/>
    <col min="6657" max="6657" width="5.7109375" style="6" bestFit="1" customWidth="1"/>
    <col min="6658" max="6658" width="16" style="6" customWidth="1"/>
    <col min="6659" max="6664" width="9.7109375" style="6" customWidth="1"/>
    <col min="6665" max="6912" width="11.42578125" style="6"/>
    <col min="6913" max="6913" width="5.7109375" style="6" bestFit="1" customWidth="1"/>
    <col min="6914" max="6914" width="16" style="6" customWidth="1"/>
    <col min="6915" max="6920" width="9.7109375" style="6" customWidth="1"/>
    <col min="6921" max="7168" width="11.42578125" style="6"/>
    <col min="7169" max="7169" width="5.7109375" style="6" bestFit="1" customWidth="1"/>
    <col min="7170" max="7170" width="16" style="6" customWidth="1"/>
    <col min="7171" max="7176" width="9.7109375" style="6" customWidth="1"/>
    <col min="7177" max="7424" width="11.42578125" style="6"/>
    <col min="7425" max="7425" width="5.7109375" style="6" bestFit="1" customWidth="1"/>
    <col min="7426" max="7426" width="16" style="6" customWidth="1"/>
    <col min="7427" max="7432" width="9.7109375" style="6" customWidth="1"/>
    <col min="7433" max="7680" width="11.42578125" style="6"/>
    <col min="7681" max="7681" width="5.7109375" style="6" bestFit="1" customWidth="1"/>
    <col min="7682" max="7682" width="16" style="6" customWidth="1"/>
    <col min="7683" max="7688" width="9.7109375" style="6" customWidth="1"/>
    <col min="7689" max="7936" width="11.42578125" style="6"/>
    <col min="7937" max="7937" width="5.7109375" style="6" bestFit="1" customWidth="1"/>
    <col min="7938" max="7938" width="16" style="6" customWidth="1"/>
    <col min="7939" max="7944" width="9.7109375" style="6" customWidth="1"/>
    <col min="7945" max="8192" width="11.42578125" style="6"/>
    <col min="8193" max="8193" width="5.7109375" style="6" bestFit="1" customWidth="1"/>
    <col min="8194" max="8194" width="16" style="6" customWidth="1"/>
    <col min="8195" max="8200" width="9.7109375" style="6" customWidth="1"/>
    <col min="8201" max="8448" width="11.42578125" style="6"/>
    <col min="8449" max="8449" width="5.7109375" style="6" bestFit="1" customWidth="1"/>
    <col min="8450" max="8450" width="16" style="6" customWidth="1"/>
    <col min="8451" max="8456" width="9.7109375" style="6" customWidth="1"/>
    <col min="8457" max="8704" width="11.42578125" style="6"/>
    <col min="8705" max="8705" width="5.7109375" style="6" bestFit="1" customWidth="1"/>
    <col min="8706" max="8706" width="16" style="6" customWidth="1"/>
    <col min="8707" max="8712" width="9.7109375" style="6" customWidth="1"/>
    <col min="8713" max="8960" width="11.42578125" style="6"/>
    <col min="8961" max="8961" width="5.7109375" style="6" bestFit="1" customWidth="1"/>
    <col min="8962" max="8962" width="16" style="6" customWidth="1"/>
    <col min="8963" max="8968" width="9.7109375" style="6" customWidth="1"/>
    <col min="8969" max="9216" width="11.42578125" style="6"/>
    <col min="9217" max="9217" width="5.7109375" style="6" bestFit="1" customWidth="1"/>
    <col min="9218" max="9218" width="16" style="6" customWidth="1"/>
    <col min="9219" max="9224" width="9.7109375" style="6" customWidth="1"/>
    <col min="9225" max="9472" width="11.42578125" style="6"/>
    <col min="9473" max="9473" width="5.7109375" style="6" bestFit="1" customWidth="1"/>
    <col min="9474" max="9474" width="16" style="6" customWidth="1"/>
    <col min="9475" max="9480" width="9.7109375" style="6" customWidth="1"/>
    <col min="9481" max="9728" width="11.42578125" style="6"/>
    <col min="9729" max="9729" width="5.7109375" style="6" bestFit="1" customWidth="1"/>
    <col min="9730" max="9730" width="16" style="6" customWidth="1"/>
    <col min="9731" max="9736" width="9.7109375" style="6" customWidth="1"/>
    <col min="9737" max="9984" width="11.42578125" style="6"/>
    <col min="9985" max="9985" width="5.7109375" style="6" bestFit="1" customWidth="1"/>
    <col min="9986" max="9986" width="16" style="6" customWidth="1"/>
    <col min="9987" max="9992" width="9.7109375" style="6" customWidth="1"/>
    <col min="9993" max="10240" width="11.42578125" style="6"/>
    <col min="10241" max="10241" width="5.7109375" style="6" bestFit="1" customWidth="1"/>
    <col min="10242" max="10242" width="16" style="6" customWidth="1"/>
    <col min="10243" max="10248" width="9.7109375" style="6" customWidth="1"/>
    <col min="10249" max="10496" width="11.42578125" style="6"/>
    <col min="10497" max="10497" width="5.7109375" style="6" bestFit="1" customWidth="1"/>
    <col min="10498" max="10498" width="16" style="6" customWidth="1"/>
    <col min="10499" max="10504" width="9.7109375" style="6" customWidth="1"/>
    <col min="10505" max="10752" width="11.42578125" style="6"/>
    <col min="10753" max="10753" width="5.7109375" style="6" bestFit="1" customWidth="1"/>
    <col min="10754" max="10754" width="16" style="6" customWidth="1"/>
    <col min="10755" max="10760" width="9.7109375" style="6" customWidth="1"/>
    <col min="10761" max="11008" width="11.42578125" style="6"/>
    <col min="11009" max="11009" width="5.7109375" style="6" bestFit="1" customWidth="1"/>
    <col min="11010" max="11010" width="16" style="6" customWidth="1"/>
    <col min="11011" max="11016" width="9.7109375" style="6" customWidth="1"/>
    <col min="11017" max="11264" width="11.42578125" style="6"/>
    <col min="11265" max="11265" width="5.7109375" style="6" bestFit="1" customWidth="1"/>
    <col min="11266" max="11266" width="16" style="6" customWidth="1"/>
    <col min="11267" max="11272" width="9.7109375" style="6" customWidth="1"/>
    <col min="11273" max="11520" width="11.42578125" style="6"/>
    <col min="11521" max="11521" width="5.7109375" style="6" bestFit="1" customWidth="1"/>
    <col min="11522" max="11522" width="16" style="6" customWidth="1"/>
    <col min="11523" max="11528" width="9.7109375" style="6" customWidth="1"/>
    <col min="11529" max="11776" width="11.42578125" style="6"/>
    <col min="11777" max="11777" width="5.7109375" style="6" bestFit="1" customWidth="1"/>
    <col min="11778" max="11778" width="16" style="6" customWidth="1"/>
    <col min="11779" max="11784" width="9.7109375" style="6" customWidth="1"/>
    <col min="11785" max="12032" width="11.42578125" style="6"/>
    <col min="12033" max="12033" width="5.7109375" style="6" bestFit="1" customWidth="1"/>
    <col min="12034" max="12034" width="16" style="6" customWidth="1"/>
    <col min="12035" max="12040" width="9.7109375" style="6" customWidth="1"/>
    <col min="12041" max="12288" width="11.42578125" style="6"/>
    <col min="12289" max="12289" width="5.7109375" style="6" bestFit="1" customWidth="1"/>
    <col min="12290" max="12290" width="16" style="6" customWidth="1"/>
    <col min="12291" max="12296" width="9.7109375" style="6" customWidth="1"/>
    <col min="12297" max="12544" width="11.42578125" style="6"/>
    <col min="12545" max="12545" width="5.7109375" style="6" bestFit="1" customWidth="1"/>
    <col min="12546" max="12546" width="16" style="6" customWidth="1"/>
    <col min="12547" max="12552" width="9.7109375" style="6" customWidth="1"/>
    <col min="12553" max="12800" width="11.42578125" style="6"/>
    <col min="12801" max="12801" width="5.7109375" style="6" bestFit="1" customWidth="1"/>
    <col min="12802" max="12802" width="16" style="6" customWidth="1"/>
    <col min="12803" max="12808" width="9.7109375" style="6" customWidth="1"/>
    <col min="12809" max="13056" width="11.42578125" style="6"/>
    <col min="13057" max="13057" width="5.7109375" style="6" bestFit="1" customWidth="1"/>
    <col min="13058" max="13058" width="16" style="6" customWidth="1"/>
    <col min="13059" max="13064" width="9.7109375" style="6" customWidth="1"/>
    <col min="13065" max="13312" width="11.42578125" style="6"/>
    <col min="13313" max="13313" width="5.7109375" style="6" bestFit="1" customWidth="1"/>
    <col min="13314" max="13314" width="16" style="6" customWidth="1"/>
    <col min="13315" max="13320" width="9.7109375" style="6" customWidth="1"/>
    <col min="13321" max="13568" width="11.42578125" style="6"/>
    <col min="13569" max="13569" width="5.7109375" style="6" bestFit="1" customWidth="1"/>
    <col min="13570" max="13570" width="16" style="6" customWidth="1"/>
    <col min="13571" max="13576" width="9.7109375" style="6" customWidth="1"/>
    <col min="13577" max="13824" width="11.42578125" style="6"/>
    <col min="13825" max="13825" width="5.7109375" style="6" bestFit="1" customWidth="1"/>
    <col min="13826" max="13826" width="16" style="6" customWidth="1"/>
    <col min="13827" max="13832" width="9.7109375" style="6" customWidth="1"/>
    <col min="13833" max="14080" width="11.42578125" style="6"/>
    <col min="14081" max="14081" width="5.7109375" style="6" bestFit="1" customWidth="1"/>
    <col min="14082" max="14082" width="16" style="6" customWidth="1"/>
    <col min="14083" max="14088" width="9.7109375" style="6" customWidth="1"/>
    <col min="14089" max="14336" width="11.42578125" style="6"/>
    <col min="14337" max="14337" width="5.7109375" style="6" bestFit="1" customWidth="1"/>
    <col min="14338" max="14338" width="16" style="6" customWidth="1"/>
    <col min="14339" max="14344" width="9.7109375" style="6" customWidth="1"/>
    <col min="14345" max="14592" width="11.42578125" style="6"/>
    <col min="14593" max="14593" width="5.7109375" style="6" bestFit="1" customWidth="1"/>
    <col min="14594" max="14594" width="16" style="6" customWidth="1"/>
    <col min="14595" max="14600" width="9.7109375" style="6" customWidth="1"/>
    <col min="14601" max="14848" width="11.42578125" style="6"/>
    <col min="14849" max="14849" width="5.7109375" style="6" bestFit="1" customWidth="1"/>
    <col min="14850" max="14850" width="16" style="6" customWidth="1"/>
    <col min="14851" max="14856" width="9.7109375" style="6" customWidth="1"/>
    <col min="14857" max="15104" width="11.42578125" style="6"/>
    <col min="15105" max="15105" width="5.7109375" style="6" bestFit="1" customWidth="1"/>
    <col min="15106" max="15106" width="16" style="6" customWidth="1"/>
    <col min="15107" max="15112" width="9.7109375" style="6" customWidth="1"/>
    <col min="15113" max="15360" width="11.42578125" style="6"/>
    <col min="15361" max="15361" width="5.7109375" style="6" bestFit="1" customWidth="1"/>
    <col min="15362" max="15362" width="16" style="6" customWidth="1"/>
    <col min="15363" max="15368" width="9.7109375" style="6" customWidth="1"/>
    <col min="15369" max="15616" width="11.42578125" style="6"/>
    <col min="15617" max="15617" width="5.7109375" style="6" bestFit="1" customWidth="1"/>
    <col min="15618" max="15618" width="16" style="6" customWidth="1"/>
    <col min="15619" max="15624" width="9.7109375" style="6" customWidth="1"/>
    <col min="15625" max="15872" width="11.42578125" style="6"/>
    <col min="15873" max="15873" width="5.7109375" style="6" bestFit="1" customWidth="1"/>
    <col min="15874" max="15874" width="16" style="6" customWidth="1"/>
    <col min="15875" max="15880" width="9.7109375" style="6" customWidth="1"/>
    <col min="15881" max="16128" width="11.42578125" style="6"/>
    <col min="16129" max="16129" width="5.7109375" style="6" bestFit="1" customWidth="1"/>
    <col min="16130" max="16130" width="16" style="6" customWidth="1"/>
    <col min="16131" max="16136" width="9.7109375" style="6" customWidth="1"/>
    <col min="16137" max="16384" width="11.42578125" style="6"/>
  </cols>
  <sheetData>
    <row r="1" spans="1:10" x14ac:dyDescent="0.25">
      <c r="A1" s="92" t="s">
        <v>114</v>
      </c>
    </row>
    <row r="3" spans="1:10" x14ac:dyDescent="0.25">
      <c r="A3" s="6" t="s">
        <v>22</v>
      </c>
    </row>
    <row r="4" spans="1:10" x14ac:dyDescent="0.25">
      <c r="A4" s="99" t="s">
        <v>4</v>
      </c>
      <c r="B4" s="100" t="s">
        <v>5</v>
      </c>
      <c r="C4" s="176">
        <v>2700</v>
      </c>
      <c r="D4" s="185">
        <v>2710</v>
      </c>
      <c r="E4" s="177">
        <v>2740</v>
      </c>
      <c r="F4" s="133"/>
      <c r="G4" s="133"/>
      <c r="H4" s="133"/>
    </row>
    <row r="5" spans="1:10" x14ac:dyDescent="0.25">
      <c r="A5" s="175"/>
      <c r="B5" s="163"/>
      <c r="C5" s="178" t="s">
        <v>91</v>
      </c>
      <c r="D5" s="186" t="s">
        <v>92</v>
      </c>
      <c r="E5" s="179" t="s">
        <v>107</v>
      </c>
      <c r="F5" s="133"/>
      <c r="G5" s="133"/>
      <c r="H5" s="133"/>
    </row>
    <row r="6" spans="1:10" x14ac:dyDescent="0.25">
      <c r="A6" s="101"/>
      <c r="B6" s="102"/>
      <c r="C6" s="182" t="s">
        <v>2</v>
      </c>
      <c r="D6" s="187" t="s">
        <v>2</v>
      </c>
      <c r="E6" s="183" t="s">
        <v>108</v>
      </c>
      <c r="F6" s="133"/>
      <c r="G6" s="133"/>
      <c r="H6" s="133"/>
    </row>
    <row r="7" spans="1:10" x14ac:dyDescent="0.25">
      <c r="A7" s="103" t="s">
        <v>54</v>
      </c>
      <c r="B7" s="4" t="s">
        <v>55</v>
      </c>
      <c r="C7" s="180">
        <v>-92000</v>
      </c>
      <c r="D7" s="188">
        <v>57930</v>
      </c>
      <c r="E7" s="181"/>
      <c r="F7" s="133"/>
      <c r="G7" s="133"/>
      <c r="H7" s="133"/>
    </row>
    <row r="8" spans="1:10" x14ac:dyDescent="0.25">
      <c r="A8" s="104"/>
      <c r="B8" s="3" t="s">
        <v>62</v>
      </c>
      <c r="C8" s="189"/>
      <c r="D8" s="8"/>
      <c r="E8" s="190"/>
      <c r="F8" s="133"/>
      <c r="G8" s="133"/>
      <c r="H8" s="133"/>
    </row>
    <row r="9" spans="1:10" x14ac:dyDescent="0.25">
      <c r="A9" s="105"/>
      <c r="B9" s="106" t="s">
        <v>63</v>
      </c>
      <c r="C9" s="180"/>
      <c r="D9" s="188"/>
      <c r="E9" s="181"/>
      <c r="F9" s="133"/>
      <c r="G9" s="133"/>
      <c r="H9" s="133"/>
    </row>
    <row r="10" spans="1:10" s="109" customFormat="1" ht="20.25" x14ac:dyDescent="0.3">
      <c r="A10" s="108"/>
      <c r="B10" s="2" t="s">
        <v>56</v>
      </c>
      <c r="C10" s="184">
        <f>SUM(C7:C9)</f>
        <v>-92000</v>
      </c>
      <c r="D10" s="184">
        <f t="shared" ref="D10:E10" si="0">SUM(D7:D9)</f>
        <v>57930</v>
      </c>
      <c r="E10" s="9">
        <f t="shared" si="0"/>
        <v>0</v>
      </c>
      <c r="F10" s="133"/>
      <c r="G10" s="133"/>
      <c r="H10" s="133"/>
      <c r="I10" s="6"/>
      <c r="J10" s="6"/>
    </row>
    <row r="11" spans="1:10" s="109" customFormat="1" ht="20.25" x14ac:dyDescent="0.3">
      <c r="A11" s="174"/>
      <c r="B11" s="6"/>
      <c r="C11" s="133"/>
      <c r="D11" s="133"/>
      <c r="E11" s="133"/>
      <c r="F11" s="133"/>
      <c r="G11" s="133"/>
      <c r="H11" s="133"/>
      <c r="I11" s="6"/>
      <c r="J11" s="6"/>
    </row>
    <row r="12" spans="1:10" x14ac:dyDescent="0.25">
      <c r="A12" s="6" t="s">
        <v>26</v>
      </c>
      <c r="B12" s="6" t="s">
        <v>57</v>
      </c>
    </row>
    <row r="14" spans="1:10" x14ac:dyDescent="0.25">
      <c r="A14" s="6" t="s">
        <v>79</v>
      </c>
    </row>
    <row r="15" spans="1:10" x14ac:dyDescent="0.25">
      <c r="A15" s="145" t="s">
        <v>69</v>
      </c>
      <c r="B15" s="153" t="s">
        <v>70</v>
      </c>
      <c r="C15" s="14"/>
      <c r="D15" s="14"/>
      <c r="E15" s="111"/>
      <c r="F15" s="147" t="s">
        <v>25</v>
      </c>
      <c r="G15" s="160" t="s">
        <v>74</v>
      </c>
    </row>
    <row r="16" spans="1:10" x14ac:dyDescent="0.25">
      <c r="A16" s="149"/>
      <c r="B16" s="154"/>
      <c r="C16" s="134"/>
      <c r="D16" s="134"/>
      <c r="E16" s="112"/>
      <c r="F16" s="151"/>
      <c r="G16" s="161" t="s">
        <v>75</v>
      </c>
    </row>
    <row r="17" spans="1:11" x14ac:dyDescent="0.25">
      <c r="A17" s="137">
        <v>3</v>
      </c>
      <c r="B17" s="121" t="s">
        <v>71</v>
      </c>
      <c r="C17" s="156"/>
      <c r="D17" s="156"/>
      <c r="E17" s="122"/>
      <c r="F17" s="139"/>
      <c r="G17" s="7"/>
    </row>
    <row r="18" spans="1:11" x14ac:dyDescent="0.25">
      <c r="A18" s="140"/>
      <c r="B18" s="155"/>
      <c r="C18" s="157"/>
      <c r="D18" s="157"/>
      <c r="E18" s="158"/>
      <c r="F18" s="141"/>
      <c r="G18" s="8"/>
    </row>
    <row r="19" spans="1:11" x14ac:dyDescent="0.25">
      <c r="A19" s="140">
        <v>1</v>
      </c>
      <c r="B19" s="155" t="s">
        <v>73</v>
      </c>
      <c r="C19" s="157"/>
      <c r="D19" s="157"/>
      <c r="E19" s="158"/>
      <c r="F19" s="141"/>
      <c r="G19" s="8"/>
    </row>
    <row r="20" spans="1:11" x14ac:dyDescent="0.25">
      <c r="A20" s="142"/>
      <c r="B20" s="125"/>
      <c r="C20" s="159"/>
      <c r="D20" s="159"/>
      <c r="E20" s="126"/>
      <c r="F20" s="143"/>
      <c r="G20" s="107"/>
    </row>
    <row r="21" spans="1:11" s="162" customFormat="1" ht="18.75" x14ac:dyDescent="0.3">
      <c r="A21" s="135"/>
      <c r="B21" s="101" t="s">
        <v>76</v>
      </c>
      <c r="C21" s="134"/>
      <c r="D21" s="134"/>
      <c r="E21" s="112"/>
      <c r="F21" s="136"/>
      <c r="G21" s="9">
        <f>SUM(G17:G19)</f>
        <v>0</v>
      </c>
      <c r="H21" s="6"/>
      <c r="I21" s="6"/>
      <c r="J21" s="6"/>
      <c r="K21" s="6"/>
    </row>
  </sheetData>
  <pageMargins left="0.39370078740157483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Header>&amp;COppgave 7.6</oddHeader>
    <oddFooter>&amp;CSide &amp;P av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CA32E-44F6-43A6-8FC9-079AA509E0E8}">
  <dimension ref="A1:AE99"/>
  <sheetViews>
    <sheetView showGridLines="0" tabSelected="1" workbookViewId="0">
      <selection activeCell="H16" sqref="H16"/>
    </sheetView>
  </sheetViews>
  <sheetFormatPr baseColWidth="10" defaultRowHeight="12.75" x14ac:dyDescent="0.2"/>
  <sheetData>
    <row r="1" spans="1:31" ht="15.75" x14ac:dyDescent="0.25">
      <c r="A1" s="197" t="s">
        <v>121</v>
      </c>
      <c r="B1" s="42"/>
      <c r="C1" s="42"/>
      <c r="D1" s="42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42"/>
      <c r="AD1" s="42"/>
      <c r="AE1" s="42"/>
    </row>
    <row r="2" spans="1:31" ht="15.75" x14ac:dyDescent="0.25">
      <c r="A2" s="197"/>
      <c r="B2" s="42"/>
      <c r="C2" s="42"/>
      <c r="D2" s="42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42"/>
      <c r="AD2" s="42"/>
      <c r="AE2" s="42"/>
    </row>
    <row r="3" spans="1:31" ht="15.75" x14ac:dyDescent="0.25">
      <c r="A3" s="199" t="s">
        <v>22</v>
      </c>
      <c r="B3" s="42"/>
      <c r="C3" s="42"/>
      <c r="D3" s="42"/>
      <c r="E3" s="198"/>
      <c r="F3" s="198"/>
      <c r="G3" s="198"/>
      <c r="H3" s="198"/>
      <c r="I3" s="198"/>
      <c r="J3" s="198"/>
      <c r="K3" s="200" t="s">
        <v>84</v>
      </c>
      <c r="L3" s="201"/>
      <c r="M3" s="198"/>
      <c r="N3" s="198"/>
      <c r="O3" s="198"/>
      <c r="P3" s="198"/>
      <c r="Q3" s="198"/>
      <c r="R3" s="202"/>
      <c r="S3" s="202"/>
      <c r="T3" s="202"/>
      <c r="U3" s="202"/>
      <c r="V3" s="198"/>
      <c r="W3" s="198"/>
      <c r="X3" s="198"/>
      <c r="Y3" s="198"/>
      <c r="Z3" s="198"/>
      <c r="AA3" s="198"/>
      <c r="AB3" s="198"/>
      <c r="AC3" s="42"/>
      <c r="AD3" s="42"/>
      <c r="AE3" s="42"/>
    </row>
    <row r="4" spans="1:31" ht="15.75" x14ac:dyDescent="0.25">
      <c r="A4" s="203" t="s">
        <v>4</v>
      </c>
      <c r="B4" s="204" t="s">
        <v>5</v>
      </c>
      <c r="C4" s="205"/>
      <c r="D4" s="206" t="s">
        <v>23</v>
      </c>
      <c r="E4" s="203">
        <v>1220</v>
      </c>
      <c r="F4" s="203">
        <v>1240</v>
      </c>
      <c r="G4" s="207">
        <v>1400</v>
      </c>
      <c r="H4" s="203">
        <v>1900</v>
      </c>
      <c r="I4" s="203">
        <v>2050</v>
      </c>
      <c r="J4" s="208">
        <v>2380</v>
      </c>
      <c r="K4" s="203">
        <v>20012</v>
      </c>
      <c r="L4" s="203">
        <v>20018</v>
      </c>
      <c r="M4" s="208">
        <v>2700</v>
      </c>
      <c r="N4" s="203">
        <v>2710</v>
      </c>
      <c r="O4" s="209" t="s">
        <v>23</v>
      </c>
      <c r="P4" s="207">
        <v>2740</v>
      </c>
      <c r="Q4" s="203">
        <v>3000</v>
      </c>
      <c r="R4" s="203">
        <v>4000</v>
      </c>
      <c r="S4" s="203">
        <v>6010</v>
      </c>
      <c r="T4" s="203">
        <v>6300</v>
      </c>
      <c r="U4" s="203">
        <v>6304</v>
      </c>
      <c r="V4" s="203">
        <v>6800</v>
      </c>
      <c r="W4" s="203">
        <v>6900</v>
      </c>
      <c r="X4" s="203">
        <v>7000</v>
      </c>
      <c r="Y4" s="208">
        <v>7300</v>
      </c>
      <c r="Z4" s="203">
        <v>7780</v>
      </c>
      <c r="AA4" s="210">
        <v>8100</v>
      </c>
      <c r="AB4" s="209" t="s">
        <v>23</v>
      </c>
      <c r="AC4" s="211" t="s">
        <v>97</v>
      </c>
      <c r="AD4" s="212"/>
      <c r="AE4" s="212"/>
    </row>
    <row r="5" spans="1:31" ht="15.75" x14ac:dyDescent="0.25">
      <c r="A5" s="83"/>
      <c r="B5" s="23"/>
      <c r="C5" s="171" t="s">
        <v>0</v>
      </c>
      <c r="D5" s="213"/>
      <c r="E5" s="214" t="s">
        <v>122</v>
      </c>
      <c r="F5" s="214" t="s">
        <v>123</v>
      </c>
      <c r="G5" s="215" t="s">
        <v>124</v>
      </c>
      <c r="H5" s="214" t="s">
        <v>1</v>
      </c>
      <c r="I5" s="214" t="s">
        <v>125</v>
      </c>
      <c r="J5" s="216" t="s">
        <v>101</v>
      </c>
      <c r="K5" s="217" t="s">
        <v>126</v>
      </c>
      <c r="L5" s="214" t="s">
        <v>95</v>
      </c>
      <c r="M5" s="216" t="s">
        <v>91</v>
      </c>
      <c r="N5" s="214" t="s">
        <v>92</v>
      </c>
      <c r="O5" s="218"/>
      <c r="P5" s="215" t="s">
        <v>107</v>
      </c>
      <c r="Q5" s="214" t="s">
        <v>127</v>
      </c>
      <c r="R5" s="214" t="s">
        <v>3</v>
      </c>
      <c r="S5" s="215" t="s">
        <v>128</v>
      </c>
      <c r="T5" s="214" t="s">
        <v>20</v>
      </c>
      <c r="U5" s="214" t="s">
        <v>105</v>
      </c>
      <c r="V5" s="214" t="s">
        <v>95</v>
      </c>
      <c r="W5" s="214" t="s">
        <v>80</v>
      </c>
      <c r="X5" s="214" t="s">
        <v>113</v>
      </c>
      <c r="Y5" s="216" t="s">
        <v>129</v>
      </c>
      <c r="Z5" s="214" t="s">
        <v>130</v>
      </c>
      <c r="AA5" s="219" t="s">
        <v>131</v>
      </c>
      <c r="AB5" s="218"/>
      <c r="AC5" s="220"/>
      <c r="AD5" s="42"/>
      <c r="AE5" s="42"/>
    </row>
    <row r="6" spans="1:31" ht="15.75" x14ac:dyDescent="0.25">
      <c r="A6" s="221"/>
      <c r="B6" s="172"/>
      <c r="C6" s="172" t="s">
        <v>6</v>
      </c>
      <c r="D6" s="222"/>
      <c r="E6" s="223"/>
      <c r="F6" s="223"/>
      <c r="G6" s="224" t="s">
        <v>132</v>
      </c>
      <c r="H6" s="223"/>
      <c r="I6" s="223" t="s">
        <v>133</v>
      </c>
      <c r="J6" s="225" t="s">
        <v>102</v>
      </c>
      <c r="K6" s="226" t="s">
        <v>134</v>
      </c>
      <c r="L6" s="223" t="s">
        <v>135</v>
      </c>
      <c r="M6" s="225" t="s">
        <v>32</v>
      </c>
      <c r="N6" s="223" t="s">
        <v>32</v>
      </c>
      <c r="O6" s="227"/>
      <c r="P6" s="224" t="s">
        <v>108</v>
      </c>
      <c r="Q6" s="223" t="s">
        <v>94</v>
      </c>
      <c r="R6" s="223"/>
      <c r="S6" s="224" t="s">
        <v>136</v>
      </c>
      <c r="T6" s="223"/>
      <c r="U6" s="223" t="s">
        <v>106</v>
      </c>
      <c r="V6" s="223" t="s">
        <v>96</v>
      </c>
      <c r="W6" s="223"/>
      <c r="X6" s="223" t="s">
        <v>96</v>
      </c>
      <c r="Y6" s="225" t="s">
        <v>96</v>
      </c>
      <c r="Z6" s="223" t="s">
        <v>96</v>
      </c>
      <c r="AA6" s="228" t="s">
        <v>96</v>
      </c>
      <c r="AB6" s="227"/>
      <c r="AC6" s="229"/>
      <c r="AD6" s="42"/>
      <c r="AE6" s="42"/>
    </row>
    <row r="7" spans="1:31" ht="15.75" x14ac:dyDescent="0.25">
      <c r="A7" s="230">
        <v>40118</v>
      </c>
      <c r="B7" s="231" t="s">
        <v>100</v>
      </c>
      <c r="C7" s="232"/>
      <c r="D7" s="233">
        <v>1</v>
      </c>
      <c r="E7" s="234">
        <v>195000</v>
      </c>
      <c r="F7" s="234">
        <v>156000</v>
      </c>
      <c r="G7" s="234">
        <v>120000</v>
      </c>
      <c r="H7" s="234">
        <v>5250</v>
      </c>
      <c r="I7" s="234">
        <v>-45350</v>
      </c>
      <c r="J7" s="234">
        <v>-94000</v>
      </c>
      <c r="K7" s="234">
        <v>-171000</v>
      </c>
      <c r="L7" s="234"/>
      <c r="M7" s="234"/>
      <c r="N7" s="234"/>
      <c r="O7" s="235">
        <v>1</v>
      </c>
      <c r="P7" s="234">
        <v>-24000</v>
      </c>
      <c r="Q7" s="234">
        <v>-1262000</v>
      </c>
      <c r="R7" s="234">
        <v>934000</v>
      </c>
      <c r="S7" s="234">
        <v>40000</v>
      </c>
      <c r="T7" s="234">
        <v>60000</v>
      </c>
      <c r="U7" s="234">
        <v>18000</v>
      </c>
      <c r="V7" s="234">
        <v>10600</v>
      </c>
      <c r="W7" s="234">
        <v>5500</v>
      </c>
      <c r="X7" s="234">
        <v>26500</v>
      </c>
      <c r="Y7" s="234">
        <v>12000</v>
      </c>
      <c r="Z7" s="234">
        <v>6500</v>
      </c>
      <c r="AA7" s="234">
        <v>7000</v>
      </c>
      <c r="AB7" s="235">
        <v>1</v>
      </c>
      <c r="AC7" s="236">
        <f>SUM(E7:N7)+P7+Q7+R7+S7+T7+U7+V7+W7+X7+Y7+Z7+AA7</f>
        <v>0</v>
      </c>
      <c r="AD7" s="198"/>
      <c r="AE7" s="198"/>
    </row>
    <row r="8" spans="1:31" ht="15.75" x14ac:dyDescent="0.25">
      <c r="A8" s="237">
        <v>40120</v>
      </c>
      <c r="B8" s="238"/>
      <c r="C8" s="34">
        <v>164</v>
      </c>
      <c r="D8" s="34">
        <v>2</v>
      </c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40">
        <v>2</v>
      </c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40">
        <v>2</v>
      </c>
      <c r="AC8" s="236">
        <f t="shared" ref="AC8:AC25" si="0">SUM(E8:N8)+P8+Q8+R8+S8+T8+U8+V8+W8+X8+Y8+Z8+AA8</f>
        <v>0</v>
      </c>
      <c r="AD8" s="198"/>
      <c r="AE8" s="198"/>
    </row>
    <row r="9" spans="1:31" ht="15.75" x14ac:dyDescent="0.25">
      <c r="A9" s="237">
        <v>40124</v>
      </c>
      <c r="B9" s="238"/>
      <c r="C9" s="34">
        <v>165</v>
      </c>
      <c r="D9" s="34">
        <v>3</v>
      </c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40">
        <v>3</v>
      </c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40">
        <v>3</v>
      </c>
      <c r="AC9" s="236">
        <f t="shared" si="0"/>
        <v>0</v>
      </c>
      <c r="AD9" s="198"/>
      <c r="AE9" s="198"/>
    </row>
    <row r="10" spans="1:31" ht="15.75" x14ac:dyDescent="0.25">
      <c r="A10" s="237">
        <v>40126</v>
      </c>
      <c r="B10" s="238"/>
      <c r="C10" s="34">
        <v>166</v>
      </c>
      <c r="D10" s="34">
        <v>4</v>
      </c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40">
        <v>4</v>
      </c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40">
        <v>4</v>
      </c>
      <c r="AC10" s="236">
        <f t="shared" si="0"/>
        <v>0</v>
      </c>
      <c r="AD10" s="198"/>
      <c r="AE10" s="198"/>
    </row>
    <row r="11" spans="1:31" ht="15.75" x14ac:dyDescent="0.25">
      <c r="A11" s="237">
        <v>40129</v>
      </c>
      <c r="B11" s="238"/>
      <c r="C11" s="34">
        <v>167</v>
      </c>
      <c r="D11" s="34">
        <v>5</v>
      </c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40">
        <v>5</v>
      </c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40">
        <v>5</v>
      </c>
      <c r="AC11" s="236">
        <f t="shared" si="0"/>
        <v>0</v>
      </c>
      <c r="AD11" s="198"/>
      <c r="AE11" s="198"/>
    </row>
    <row r="12" spans="1:31" ht="15.75" x14ac:dyDescent="0.25">
      <c r="A12" s="237">
        <v>40147</v>
      </c>
      <c r="B12" s="238"/>
      <c r="C12" s="34">
        <v>168</v>
      </c>
      <c r="D12" s="34">
        <v>6</v>
      </c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40">
        <v>6</v>
      </c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40">
        <v>6</v>
      </c>
      <c r="AC12" s="236">
        <f t="shared" si="0"/>
        <v>0</v>
      </c>
      <c r="AD12" s="198"/>
      <c r="AE12" s="198"/>
    </row>
    <row r="13" spans="1:31" ht="15.75" x14ac:dyDescent="0.25">
      <c r="A13" s="237">
        <v>40147</v>
      </c>
      <c r="B13" s="238"/>
      <c r="C13" s="34">
        <v>169</v>
      </c>
      <c r="D13" s="34">
        <v>7</v>
      </c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40">
        <v>7</v>
      </c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40">
        <v>7</v>
      </c>
      <c r="AC13" s="236">
        <f t="shared" si="0"/>
        <v>0</v>
      </c>
      <c r="AD13" s="198"/>
      <c r="AE13" s="198"/>
    </row>
    <row r="14" spans="1:31" ht="15.75" x14ac:dyDescent="0.25">
      <c r="A14" s="237" t="s">
        <v>137</v>
      </c>
      <c r="B14" s="238"/>
      <c r="C14" s="34">
        <v>170</v>
      </c>
      <c r="D14" s="34">
        <v>8</v>
      </c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40">
        <v>8</v>
      </c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40">
        <v>8</v>
      </c>
      <c r="AC14" s="236">
        <f t="shared" si="0"/>
        <v>0</v>
      </c>
      <c r="AD14" s="198"/>
      <c r="AE14" s="198"/>
    </row>
    <row r="15" spans="1:31" ht="15.75" x14ac:dyDescent="0.25">
      <c r="A15" s="237">
        <v>40157</v>
      </c>
      <c r="B15" s="238"/>
      <c r="C15" s="34">
        <v>171</v>
      </c>
      <c r="D15" s="34">
        <v>9</v>
      </c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40">
        <v>9</v>
      </c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40">
        <v>9</v>
      </c>
      <c r="AC15" s="236">
        <f t="shared" si="0"/>
        <v>0</v>
      </c>
      <c r="AD15" s="198"/>
      <c r="AE15" s="198"/>
    </row>
    <row r="16" spans="1:31" ht="15.75" x14ac:dyDescent="0.25">
      <c r="A16" s="237">
        <v>40161</v>
      </c>
      <c r="B16" s="238"/>
      <c r="C16" s="34">
        <v>172</v>
      </c>
      <c r="D16" s="34">
        <v>10</v>
      </c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40">
        <v>10</v>
      </c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40">
        <v>10</v>
      </c>
      <c r="AC16" s="236">
        <f t="shared" si="0"/>
        <v>0</v>
      </c>
      <c r="AD16" s="198"/>
      <c r="AE16" s="198"/>
    </row>
    <row r="17" spans="1:31" ht="15.75" x14ac:dyDescent="0.25">
      <c r="A17" s="237">
        <v>40164</v>
      </c>
      <c r="B17" s="238"/>
      <c r="C17" s="34">
        <v>173</v>
      </c>
      <c r="D17" s="34">
        <v>11</v>
      </c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40">
        <v>11</v>
      </c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40">
        <v>11</v>
      </c>
      <c r="AC17" s="236">
        <f t="shared" si="0"/>
        <v>0</v>
      </c>
      <c r="AD17" s="198"/>
      <c r="AE17" s="198"/>
    </row>
    <row r="18" spans="1:31" ht="15.75" x14ac:dyDescent="0.25">
      <c r="A18" s="237">
        <v>40169</v>
      </c>
      <c r="B18" s="238"/>
      <c r="C18" s="34">
        <v>174</v>
      </c>
      <c r="D18" s="34">
        <v>12</v>
      </c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40">
        <v>12</v>
      </c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40">
        <v>12</v>
      </c>
      <c r="AC18" s="236">
        <f t="shared" si="0"/>
        <v>0</v>
      </c>
      <c r="AD18" s="198"/>
      <c r="AE18" s="198"/>
    </row>
    <row r="19" spans="1:31" ht="15.75" x14ac:dyDescent="0.25">
      <c r="A19" s="237">
        <v>40178</v>
      </c>
      <c r="B19" s="238"/>
      <c r="C19" s="34">
        <v>175</v>
      </c>
      <c r="D19" s="34">
        <v>13</v>
      </c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40">
        <v>13</v>
      </c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40">
        <v>13</v>
      </c>
      <c r="AC19" s="236">
        <f t="shared" si="0"/>
        <v>0</v>
      </c>
      <c r="AD19" s="198"/>
      <c r="AE19" s="198"/>
    </row>
    <row r="20" spans="1:31" ht="15.75" x14ac:dyDescent="0.25">
      <c r="A20" s="237" t="s">
        <v>138</v>
      </c>
      <c r="B20" s="238"/>
      <c r="C20" s="34">
        <v>176</v>
      </c>
      <c r="D20" s="34">
        <v>14</v>
      </c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40">
        <v>14</v>
      </c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40">
        <v>14</v>
      </c>
      <c r="AC20" s="236">
        <f t="shared" si="0"/>
        <v>0</v>
      </c>
      <c r="AD20" s="198"/>
      <c r="AE20" s="198"/>
    </row>
    <row r="21" spans="1:31" ht="15.75" x14ac:dyDescent="0.25">
      <c r="A21" s="237" t="s">
        <v>138</v>
      </c>
      <c r="B21" s="238"/>
      <c r="C21" s="34">
        <v>177</v>
      </c>
      <c r="D21" s="34">
        <v>15</v>
      </c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40">
        <v>15</v>
      </c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40">
        <v>15</v>
      </c>
      <c r="AC21" s="236">
        <f t="shared" si="0"/>
        <v>0</v>
      </c>
      <c r="AD21" s="198"/>
      <c r="AE21" s="198"/>
    </row>
    <row r="22" spans="1:31" ht="15.75" x14ac:dyDescent="0.25">
      <c r="A22" s="237" t="s">
        <v>138</v>
      </c>
      <c r="B22" s="238"/>
      <c r="C22" s="34">
        <v>178</v>
      </c>
      <c r="D22" s="34">
        <v>16</v>
      </c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40">
        <v>16</v>
      </c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40">
        <v>16</v>
      </c>
      <c r="AC22" s="236">
        <f t="shared" si="0"/>
        <v>0</v>
      </c>
      <c r="AD22" s="198"/>
      <c r="AE22" s="198"/>
    </row>
    <row r="23" spans="1:31" ht="15.75" x14ac:dyDescent="0.25">
      <c r="A23" s="237" t="s">
        <v>138</v>
      </c>
      <c r="B23" s="238"/>
      <c r="C23" s="34">
        <v>179</v>
      </c>
      <c r="D23" s="34">
        <v>17</v>
      </c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40">
        <v>17</v>
      </c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40">
        <v>17</v>
      </c>
      <c r="AC23" s="236">
        <f t="shared" si="0"/>
        <v>0</v>
      </c>
      <c r="AD23" s="198"/>
      <c r="AE23" s="198"/>
    </row>
    <row r="24" spans="1:31" ht="15.75" x14ac:dyDescent="0.25">
      <c r="A24" s="237" t="s">
        <v>138</v>
      </c>
      <c r="B24" s="238"/>
      <c r="C24" s="34">
        <v>180</v>
      </c>
      <c r="D24" s="34">
        <v>18</v>
      </c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40">
        <v>18</v>
      </c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40">
        <v>18</v>
      </c>
      <c r="AC24" s="236">
        <f t="shared" si="0"/>
        <v>0</v>
      </c>
      <c r="AD24" s="198"/>
      <c r="AE24" s="198"/>
    </row>
    <row r="25" spans="1:31" ht="15.75" x14ac:dyDescent="0.25">
      <c r="A25" s="241">
        <v>40178</v>
      </c>
      <c r="B25" s="242"/>
      <c r="C25" s="34">
        <v>181</v>
      </c>
      <c r="D25" s="34">
        <v>19</v>
      </c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0">
        <v>19</v>
      </c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0">
        <v>19</v>
      </c>
      <c r="AC25" s="236">
        <f t="shared" si="0"/>
        <v>0</v>
      </c>
      <c r="AD25" s="198"/>
      <c r="AE25" s="198"/>
    </row>
    <row r="26" spans="1:31" ht="20.25" x14ac:dyDescent="0.3">
      <c r="A26" s="244">
        <v>40178</v>
      </c>
      <c r="B26" s="245" t="s">
        <v>100</v>
      </c>
      <c r="C26" s="245"/>
      <c r="D26" s="246">
        <v>20</v>
      </c>
      <c r="E26" s="247">
        <f t="shared" ref="E26:N26" si="1">SUM(E7:E25)</f>
        <v>195000</v>
      </c>
      <c r="F26" s="247">
        <f t="shared" si="1"/>
        <v>156000</v>
      </c>
      <c r="G26" s="247">
        <f t="shared" si="1"/>
        <v>120000</v>
      </c>
      <c r="H26" s="247">
        <f t="shared" si="1"/>
        <v>5250</v>
      </c>
      <c r="I26" s="247">
        <f t="shared" si="1"/>
        <v>-45350</v>
      </c>
      <c r="J26" s="247">
        <f t="shared" si="1"/>
        <v>-94000</v>
      </c>
      <c r="K26" s="247">
        <f t="shared" si="1"/>
        <v>-171000</v>
      </c>
      <c r="L26" s="247">
        <f t="shared" si="1"/>
        <v>0</v>
      </c>
      <c r="M26" s="247">
        <f t="shared" si="1"/>
        <v>0</v>
      </c>
      <c r="N26" s="247">
        <f t="shared" si="1"/>
        <v>0</v>
      </c>
      <c r="O26" s="248">
        <v>20</v>
      </c>
      <c r="P26" s="247">
        <f t="shared" ref="P26:AA26" si="2">SUM(P7:P25)</f>
        <v>-24000</v>
      </c>
      <c r="Q26" s="247">
        <f t="shared" si="2"/>
        <v>-1262000</v>
      </c>
      <c r="R26" s="247">
        <f t="shared" si="2"/>
        <v>934000</v>
      </c>
      <c r="S26" s="247">
        <f t="shared" si="2"/>
        <v>40000</v>
      </c>
      <c r="T26" s="247">
        <f t="shared" si="2"/>
        <v>60000</v>
      </c>
      <c r="U26" s="247">
        <f t="shared" si="2"/>
        <v>18000</v>
      </c>
      <c r="V26" s="247">
        <f t="shared" si="2"/>
        <v>10600</v>
      </c>
      <c r="W26" s="247">
        <f t="shared" si="2"/>
        <v>5500</v>
      </c>
      <c r="X26" s="247">
        <f t="shared" si="2"/>
        <v>26500</v>
      </c>
      <c r="Y26" s="247">
        <f t="shared" si="2"/>
        <v>12000</v>
      </c>
      <c r="Z26" s="247">
        <f t="shared" si="2"/>
        <v>6500</v>
      </c>
      <c r="AA26" s="247">
        <f t="shared" si="2"/>
        <v>7000</v>
      </c>
      <c r="AB26" s="247">
        <v>20</v>
      </c>
      <c r="AC26" s="249">
        <f t="shared" ref="AC26" si="3">SUM(AC7:AC25)</f>
        <v>0</v>
      </c>
      <c r="AD26" s="170"/>
      <c r="AE26" s="170"/>
    </row>
    <row r="27" spans="1:31" ht="15.75" x14ac:dyDescent="0.25">
      <c r="A27" s="199"/>
      <c r="B27" s="42"/>
      <c r="C27" s="42"/>
      <c r="D27" s="42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42"/>
      <c r="AD27" s="42"/>
      <c r="AE27" s="42"/>
    </row>
    <row r="28" spans="1:31" ht="15.75" x14ac:dyDescent="0.25">
      <c r="A28" s="199"/>
      <c r="B28" s="42"/>
      <c r="C28" s="42"/>
      <c r="D28" s="42"/>
      <c r="E28" s="250" t="s">
        <v>139</v>
      </c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42"/>
      <c r="AD28" s="42"/>
      <c r="AE28" s="42"/>
    </row>
    <row r="29" spans="1:31" ht="15.75" x14ac:dyDescent="0.25">
      <c r="A29" s="199"/>
      <c r="B29" s="42"/>
      <c r="C29" s="42"/>
      <c r="D29" s="42"/>
      <c r="E29" s="251">
        <v>20012</v>
      </c>
      <c r="F29" s="252" t="s">
        <v>140</v>
      </c>
      <c r="G29" s="252"/>
      <c r="H29" s="252"/>
      <c r="I29" s="253">
        <f>K26</f>
        <v>-171000</v>
      </c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42"/>
      <c r="AD29" s="42"/>
      <c r="AE29" s="42"/>
    </row>
    <row r="30" spans="1:31" ht="15.75" x14ac:dyDescent="0.25">
      <c r="A30" s="199"/>
      <c r="B30" s="42"/>
      <c r="C30" s="42"/>
      <c r="D30" s="42"/>
      <c r="E30" s="251">
        <v>20018</v>
      </c>
      <c r="F30" s="252" t="s">
        <v>141</v>
      </c>
      <c r="G30" s="252"/>
      <c r="H30" s="252"/>
      <c r="I30" s="254">
        <f>-L26</f>
        <v>0</v>
      </c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42"/>
      <c r="AD30" s="42"/>
      <c r="AE30" s="42"/>
    </row>
    <row r="31" spans="1:31" ht="20.25" x14ac:dyDescent="0.3">
      <c r="A31" s="255"/>
      <c r="B31" s="256"/>
      <c r="C31" s="256"/>
      <c r="D31" s="256"/>
      <c r="E31" s="252"/>
      <c r="F31" s="252"/>
      <c r="G31" s="252"/>
      <c r="H31" s="252"/>
      <c r="I31" s="257">
        <f>SUM(I29:I30)</f>
        <v>-171000</v>
      </c>
      <c r="J31" s="252"/>
      <c r="K31" s="252"/>
      <c r="L31" s="252"/>
      <c r="M31" s="252"/>
      <c r="N31" s="252"/>
      <c r="O31" s="170"/>
      <c r="P31" s="170"/>
      <c r="Q31" s="170"/>
      <c r="R31" s="170"/>
      <c r="S31" s="170"/>
      <c r="T31" s="170"/>
      <c r="U31" s="170"/>
      <c r="V31" s="170"/>
      <c r="W31" s="170"/>
      <c r="X31" s="258"/>
      <c r="Y31" s="258"/>
      <c r="Z31" s="258"/>
      <c r="AA31" s="258"/>
      <c r="AB31" s="258"/>
      <c r="AC31" s="170"/>
      <c r="AD31" s="170"/>
      <c r="AE31" s="170"/>
    </row>
    <row r="32" spans="1:31" ht="20.25" x14ac:dyDescent="0.3">
      <c r="A32" s="199" t="s">
        <v>142</v>
      </c>
      <c r="B32" s="42"/>
      <c r="C32" s="42"/>
      <c r="D32" s="42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258"/>
      <c r="Y32" s="258"/>
      <c r="Z32" s="258"/>
      <c r="AA32" s="258"/>
      <c r="AB32" s="198"/>
      <c r="AC32" s="42"/>
      <c r="AD32" s="42"/>
      <c r="AE32" s="42"/>
    </row>
    <row r="33" spans="1:31" ht="15" x14ac:dyDescent="0.25">
      <c r="A33" s="259" t="s">
        <v>143</v>
      </c>
      <c r="B33" s="260" t="s">
        <v>144</v>
      </c>
      <c r="C33" s="261"/>
      <c r="D33" s="261"/>
      <c r="E33" s="262" t="s">
        <v>145</v>
      </c>
      <c r="F33" s="263" t="s">
        <v>146</v>
      </c>
      <c r="G33" s="262" t="s">
        <v>147</v>
      </c>
      <c r="H33" s="262" t="s">
        <v>148</v>
      </c>
      <c r="I33" s="252"/>
      <c r="J33" s="252"/>
      <c r="K33" s="252"/>
      <c r="L33" s="252"/>
      <c r="M33" s="252"/>
      <c r="N33" s="252"/>
      <c r="O33" s="252" t="s">
        <v>26</v>
      </c>
      <c r="P33" s="262" t="s">
        <v>149</v>
      </c>
      <c r="Q33" s="264" t="s">
        <v>4</v>
      </c>
      <c r="R33" s="265" t="s">
        <v>5</v>
      </c>
      <c r="S33" s="266"/>
      <c r="T33" s="267" t="s">
        <v>7</v>
      </c>
      <c r="U33" s="268" t="s">
        <v>66</v>
      </c>
      <c r="V33" s="267" t="s">
        <v>65</v>
      </c>
      <c r="W33" s="268" t="s">
        <v>66</v>
      </c>
      <c r="X33" s="269" t="s">
        <v>68</v>
      </c>
      <c r="Y33" s="252"/>
      <c r="Z33" s="252"/>
      <c r="AA33" s="252"/>
      <c r="AB33" s="252"/>
      <c r="AC33" s="256"/>
      <c r="AD33" s="256"/>
      <c r="AE33" s="256"/>
    </row>
    <row r="34" spans="1:31" ht="15" x14ac:dyDescent="0.25">
      <c r="A34" s="270" t="s">
        <v>67</v>
      </c>
      <c r="B34" s="271"/>
      <c r="C34" s="272"/>
      <c r="D34" s="272"/>
      <c r="E34" s="224" t="s">
        <v>150</v>
      </c>
      <c r="F34" s="273" t="s">
        <v>151</v>
      </c>
      <c r="G34" s="224"/>
      <c r="H34" s="224"/>
      <c r="I34" s="274"/>
      <c r="J34" s="274"/>
      <c r="K34" s="274"/>
      <c r="L34" s="274"/>
      <c r="M34" s="252"/>
      <c r="N34" s="252"/>
      <c r="O34" s="252"/>
      <c r="P34" s="224" t="s">
        <v>6</v>
      </c>
      <c r="Q34" s="275"/>
      <c r="R34" s="275"/>
      <c r="S34" s="276"/>
      <c r="T34" s="277" t="s">
        <v>64</v>
      </c>
      <c r="U34" s="278" t="s">
        <v>67</v>
      </c>
      <c r="V34" s="277" t="s">
        <v>64</v>
      </c>
      <c r="W34" s="278" t="s">
        <v>67</v>
      </c>
      <c r="X34" s="279"/>
      <c r="Y34" s="252"/>
      <c r="Z34" s="252"/>
      <c r="AA34" s="252"/>
      <c r="AB34" s="252"/>
      <c r="AC34" s="256"/>
      <c r="AD34" s="256"/>
      <c r="AE34" s="256"/>
    </row>
    <row r="35" spans="1:31" ht="15.75" x14ac:dyDescent="0.25">
      <c r="A35" s="280">
        <v>1220</v>
      </c>
      <c r="B35" s="281" t="s">
        <v>122</v>
      </c>
      <c r="C35" s="282"/>
      <c r="D35" s="283"/>
      <c r="E35" s="234">
        <f>E26</f>
        <v>195000</v>
      </c>
      <c r="F35" s="234"/>
      <c r="G35" s="234"/>
      <c r="H35" s="234"/>
      <c r="I35" s="252"/>
      <c r="J35" s="252"/>
      <c r="K35" s="252"/>
      <c r="L35" s="256"/>
      <c r="M35" s="198"/>
      <c r="N35" s="198"/>
      <c r="O35" s="198"/>
      <c r="P35" s="284"/>
      <c r="Q35" s="285">
        <v>45657</v>
      </c>
      <c r="R35" s="121" t="s">
        <v>152</v>
      </c>
      <c r="S35" s="122"/>
      <c r="T35" s="130"/>
      <c r="U35" s="123"/>
      <c r="V35" s="130"/>
      <c r="W35" s="123"/>
      <c r="X35" s="128"/>
      <c r="Y35" s="198"/>
      <c r="Z35" s="198"/>
      <c r="AA35" s="198"/>
      <c r="AB35" s="198"/>
      <c r="AC35" s="42"/>
      <c r="AD35" s="42"/>
      <c r="AE35" s="42"/>
    </row>
    <row r="36" spans="1:31" ht="15.75" x14ac:dyDescent="0.25">
      <c r="A36" s="286">
        <v>1240</v>
      </c>
      <c r="B36" s="287" t="s">
        <v>123</v>
      </c>
      <c r="C36" s="288"/>
      <c r="D36" s="289"/>
      <c r="E36" s="239">
        <f>F26</f>
        <v>156000</v>
      </c>
      <c r="F36" s="239"/>
      <c r="G36" s="239"/>
      <c r="H36" s="239"/>
      <c r="I36" s="252"/>
      <c r="J36" s="252"/>
      <c r="K36" s="252"/>
      <c r="L36" s="256"/>
      <c r="M36" s="198"/>
      <c r="N36" s="198"/>
      <c r="O36" s="198"/>
      <c r="P36" s="290"/>
      <c r="Q36" s="291">
        <v>45657</v>
      </c>
      <c r="R36" s="125" t="s">
        <v>153</v>
      </c>
      <c r="S36" s="126"/>
      <c r="T36" s="131"/>
      <c r="U36" s="127"/>
      <c r="V36" s="131"/>
      <c r="W36" s="127"/>
      <c r="X36" s="129"/>
      <c r="Y36" s="198"/>
      <c r="Z36" s="198"/>
      <c r="AA36" s="198"/>
      <c r="AB36" s="198"/>
      <c r="AC36" s="42"/>
      <c r="AD36" s="42"/>
      <c r="AE36" s="42"/>
    </row>
    <row r="37" spans="1:31" ht="15.75" x14ac:dyDescent="0.25">
      <c r="A37" s="286">
        <v>1400</v>
      </c>
      <c r="B37" s="287" t="s">
        <v>154</v>
      </c>
      <c r="C37" s="288"/>
      <c r="D37" s="289"/>
      <c r="E37" s="239">
        <f>G26</f>
        <v>120000</v>
      </c>
      <c r="F37" s="239"/>
      <c r="G37" s="239"/>
      <c r="H37" s="239"/>
      <c r="I37" s="252"/>
      <c r="J37" s="252"/>
      <c r="K37" s="252"/>
      <c r="L37" s="256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42"/>
      <c r="AD37" s="42"/>
      <c r="AE37" s="42"/>
    </row>
    <row r="38" spans="1:31" ht="15.75" x14ac:dyDescent="0.25">
      <c r="A38" s="286">
        <v>1900</v>
      </c>
      <c r="B38" s="287" t="s">
        <v>1</v>
      </c>
      <c r="C38" s="288"/>
      <c r="D38" s="289"/>
      <c r="E38" s="239">
        <f>H26</f>
        <v>5250</v>
      </c>
      <c r="F38" s="239"/>
      <c r="G38" s="239"/>
      <c r="H38" s="239"/>
      <c r="I38" s="252"/>
      <c r="J38" s="252"/>
      <c r="K38" s="252"/>
      <c r="L38" s="256"/>
      <c r="M38" s="198"/>
      <c r="N38" s="198"/>
      <c r="O38" s="198" t="s">
        <v>79</v>
      </c>
      <c r="P38" s="292" t="s">
        <v>69</v>
      </c>
      <c r="Q38" s="293" t="s">
        <v>70</v>
      </c>
      <c r="R38" s="294"/>
      <c r="S38" s="294"/>
      <c r="T38" s="294"/>
      <c r="U38" s="295"/>
      <c r="V38" s="296" t="s">
        <v>25</v>
      </c>
      <c r="W38" s="160" t="s">
        <v>74</v>
      </c>
      <c r="X38" s="198"/>
      <c r="Y38" s="198"/>
      <c r="Z38" s="198"/>
      <c r="AA38" s="198"/>
      <c r="AB38" s="198"/>
      <c r="AC38" s="42"/>
      <c r="AD38" s="42"/>
      <c r="AE38" s="42"/>
    </row>
    <row r="39" spans="1:31" ht="15.75" x14ac:dyDescent="0.25">
      <c r="A39" s="286">
        <v>2050</v>
      </c>
      <c r="B39" s="287" t="s">
        <v>155</v>
      </c>
      <c r="C39" s="288"/>
      <c r="D39" s="289"/>
      <c r="E39" s="239">
        <f>I26</f>
        <v>-45350</v>
      </c>
      <c r="F39" s="239"/>
      <c r="G39" s="239"/>
      <c r="H39" s="239"/>
      <c r="I39" s="252"/>
      <c r="J39" s="252"/>
      <c r="K39" s="252"/>
      <c r="L39" s="252"/>
      <c r="M39" s="198"/>
      <c r="N39" s="198"/>
      <c r="O39" s="198"/>
      <c r="P39" s="297"/>
      <c r="Q39" s="298"/>
      <c r="R39" s="299"/>
      <c r="S39" s="299"/>
      <c r="T39" s="299"/>
      <c r="U39" s="300"/>
      <c r="V39" s="301"/>
      <c r="W39" s="161" t="s">
        <v>75</v>
      </c>
      <c r="X39" s="198"/>
      <c r="Y39" s="198"/>
      <c r="Z39" s="198"/>
      <c r="AA39" s="198"/>
      <c r="AB39" s="198"/>
      <c r="AC39" s="42"/>
      <c r="AD39" s="42"/>
      <c r="AE39" s="42"/>
    </row>
    <row r="40" spans="1:31" ht="15.75" x14ac:dyDescent="0.25">
      <c r="A40" s="286">
        <v>2380</v>
      </c>
      <c r="B40" s="287" t="s">
        <v>156</v>
      </c>
      <c r="C40" s="288"/>
      <c r="D40" s="289"/>
      <c r="E40" s="239">
        <f>J26</f>
        <v>-94000</v>
      </c>
      <c r="F40" s="239"/>
      <c r="G40" s="239"/>
      <c r="H40" s="239"/>
      <c r="I40" s="252"/>
      <c r="J40" s="252"/>
      <c r="K40" s="252"/>
      <c r="L40" s="252"/>
      <c r="M40" s="198"/>
      <c r="N40" s="198"/>
      <c r="O40" s="198"/>
      <c r="P40" s="137">
        <v>3</v>
      </c>
      <c r="Q40" s="121" t="s">
        <v>71</v>
      </c>
      <c r="R40" s="65"/>
      <c r="S40" s="65"/>
      <c r="T40" s="65"/>
      <c r="U40" s="66"/>
      <c r="V40" s="302"/>
      <c r="W40" s="7"/>
      <c r="X40" s="198"/>
      <c r="Y40" s="198"/>
      <c r="Z40" s="198"/>
      <c r="AA40" s="198"/>
      <c r="AB40" s="198"/>
      <c r="AC40" s="42"/>
      <c r="AD40" s="42"/>
      <c r="AE40" s="42"/>
    </row>
    <row r="41" spans="1:31" ht="15.75" x14ac:dyDescent="0.25">
      <c r="A41" s="286">
        <v>2400</v>
      </c>
      <c r="B41" s="287" t="s">
        <v>157</v>
      </c>
      <c r="C41" s="288"/>
      <c r="D41" s="289"/>
      <c r="E41" s="239">
        <f>-I31</f>
        <v>171000</v>
      </c>
      <c r="F41" s="239"/>
      <c r="G41" s="239"/>
      <c r="H41" s="239"/>
      <c r="I41" s="252"/>
      <c r="J41" s="252"/>
      <c r="K41" s="252"/>
      <c r="L41" s="252"/>
      <c r="M41" s="198"/>
      <c r="N41" s="198"/>
      <c r="O41" s="198"/>
      <c r="P41" s="140"/>
      <c r="Q41" s="155"/>
      <c r="R41" s="141"/>
      <c r="S41" s="72"/>
      <c r="T41" s="72"/>
      <c r="U41" s="73"/>
      <c r="V41" s="73"/>
      <c r="W41" s="8"/>
      <c r="X41" s="198"/>
      <c r="Y41" s="198"/>
      <c r="Z41" s="198"/>
      <c r="AA41" s="198"/>
      <c r="AB41" s="198"/>
      <c r="AC41" s="42"/>
      <c r="AD41" s="42"/>
      <c r="AE41" s="42"/>
    </row>
    <row r="42" spans="1:31" ht="15.75" x14ac:dyDescent="0.25">
      <c r="A42" s="286">
        <v>2740</v>
      </c>
      <c r="B42" s="287" t="s">
        <v>158</v>
      </c>
      <c r="C42" s="288"/>
      <c r="D42" s="289"/>
      <c r="E42" s="239">
        <f>P26</f>
        <v>-24000</v>
      </c>
      <c r="F42" s="239"/>
      <c r="G42" s="239"/>
      <c r="H42" s="239"/>
      <c r="I42" s="252"/>
      <c r="J42" s="252"/>
      <c r="K42" s="252"/>
      <c r="L42" s="252"/>
      <c r="M42" s="198"/>
      <c r="N42" s="198"/>
      <c r="O42" s="198"/>
      <c r="P42" s="140">
        <v>1</v>
      </c>
      <c r="Q42" s="155" t="s">
        <v>73</v>
      </c>
      <c r="R42" s="141"/>
      <c r="S42" s="72"/>
      <c r="T42" s="72"/>
      <c r="U42" s="73"/>
      <c r="V42" s="73"/>
      <c r="W42" s="8"/>
      <c r="X42" s="198"/>
      <c r="Y42" s="198"/>
      <c r="Z42" s="198"/>
      <c r="AA42" s="198"/>
      <c r="AB42" s="198"/>
      <c r="AC42" s="42"/>
      <c r="AD42" s="42"/>
      <c r="AE42" s="42"/>
    </row>
    <row r="43" spans="1:31" ht="15.75" x14ac:dyDescent="0.25">
      <c r="A43" s="286">
        <v>3000</v>
      </c>
      <c r="B43" s="287" t="s">
        <v>159</v>
      </c>
      <c r="C43" s="288"/>
      <c r="D43" s="289"/>
      <c r="E43" s="239">
        <f>Q26</f>
        <v>-1262000</v>
      </c>
      <c r="F43" s="239"/>
      <c r="G43" s="239"/>
      <c r="H43" s="239"/>
      <c r="I43" s="252"/>
      <c r="J43" s="252"/>
      <c r="K43" s="252"/>
      <c r="L43" s="252"/>
      <c r="M43" s="198"/>
      <c r="N43" s="198"/>
      <c r="O43" s="198"/>
      <c r="P43" s="142"/>
      <c r="Q43" s="125"/>
      <c r="R43" s="143"/>
      <c r="S43" s="79"/>
      <c r="T43" s="254"/>
      <c r="U43" s="80"/>
      <c r="V43" s="80"/>
      <c r="W43" s="107"/>
      <c r="X43" s="198"/>
      <c r="Y43" s="198"/>
      <c r="Z43" s="198"/>
      <c r="AA43" s="198"/>
      <c r="AB43" s="198"/>
      <c r="AC43" s="42"/>
      <c r="AD43" s="42"/>
      <c r="AE43" s="42"/>
    </row>
    <row r="44" spans="1:31" ht="15.75" x14ac:dyDescent="0.25">
      <c r="A44" s="286">
        <v>4000</v>
      </c>
      <c r="B44" s="287" t="s">
        <v>3</v>
      </c>
      <c r="C44" s="288"/>
      <c r="D44" s="289"/>
      <c r="E44" s="239">
        <f>R26</f>
        <v>934000</v>
      </c>
      <c r="F44" s="239"/>
      <c r="G44" s="239"/>
      <c r="H44" s="239"/>
      <c r="I44" s="252"/>
      <c r="J44" s="252"/>
      <c r="K44" s="252"/>
      <c r="L44" s="252"/>
      <c r="M44" s="198"/>
      <c r="N44" s="198"/>
      <c r="O44" s="198"/>
      <c r="P44" s="135"/>
      <c r="Q44" s="101" t="s">
        <v>76</v>
      </c>
      <c r="R44" s="303"/>
      <c r="S44" s="202"/>
      <c r="T44" s="272"/>
      <c r="U44" s="304"/>
      <c r="V44" s="41"/>
      <c r="W44" s="9"/>
      <c r="X44" s="198"/>
      <c r="Y44" s="198"/>
      <c r="Z44" s="198"/>
      <c r="AA44" s="198"/>
      <c r="AB44" s="198"/>
      <c r="AC44" s="42"/>
      <c r="AD44" s="42"/>
      <c r="AE44" s="42"/>
    </row>
    <row r="45" spans="1:31" ht="15.75" x14ac:dyDescent="0.25">
      <c r="A45" s="286">
        <v>6010</v>
      </c>
      <c r="B45" s="287" t="s">
        <v>160</v>
      </c>
      <c r="C45" s="288"/>
      <c r="D45" s="289"/>
      <c r="E45" s="239">
        <f>S26</f>
        <v>40000</v>
      </c>
      <c r="F45" s="239"/>
      <c r="G45" s="239"/>
      <c r="H45" s="239"/>
      <c r="I45" s="252"/>
      <c r="J45" s="252"/>
      <c r="K45" s="252"/>
      <c r="L45" s="252"/>
      <c r="M45" s="198"/>
      <c r="N45" s="198"/>
      <c r="O45" s="198"/>
      <c r="P45" s="132"/>
      <c r="Q45" s="6"/>
      <c r="R45" s="133"/>
      <c r="S45" s="198"/>
      <c r="T45" s="256"/>
      <c r="U45" s="198"/>
      <c r="V45" s="198"/>
      <c r="W45" s="198"/>
      <c r="X45" s="198"/>
      <c r="Y45" s="198"/>
      <c r="Z45" s="198"/>
      <c r="AA45" s="198"/>
      <c r="AB45" s="198"/>
      <c r="AC45" s="42"/>
      <c r="AD45" s="42"/>
      <c r="AE45" s="42"/>
    </row>
    <row r="46" spans="1:31" ht="15.75" x14ac:dyDescent="0.25">
      <c r="A46" s="286">
        <v>6300</v>
      </c>
      <c r="B46" s="287" t="s">
        <v>20</v>
      </c>
      <c r="C46" s="288"/>
      <c r="D46" s="289"/>
      <c r="E46" s="239">
        <f>T26</f>
        <v>60000</v>
      </c>
      <c r="F46" s="239"/>
      <c r="G46" s="239"/>
      <c r="H46" s="239"/>
      <c r="I46" s="252"/>
      <c r="J46" s="252"/>
      <c r="K46" s="252"/>
      <c r="L46" s="252"/>
      <c r="M46" s="198"/>
      <c r="N46" s="198"/>
      <c r="O46" s="198" t="s">
        <v>142</v>
      </c>
      <c r="P46" s="305" t="s">
        <v>161</v>
      </c>
      <c r="Q46" s="6"/>
      <c r="R46" s="133"/>
      <c r="S46" s="198"/>
      <c r="T46" s="256"/>
      <c r="U46" s="198"/>
      <c r="V46" s="198"/>
      <c r="W46" s="198"/>
      <c r="X46" s="198"/>
      <c r="Y46" s="198"/>
      <c r="Z46" s="198"/>
      <c r="AA46" s="198"/>
      <c r="AB46" s="198"/>
      <c r="AC46" s="42"/>
      <c r="AD46" s="42"/>
      <c r="AE46" s="42"/>
    </row>
    <row r="47" spans="1:31" ht="15.75" x14ac:dyDescent="0.25">
      <c r="A47" s="286">
        <v>6304</v>
      </c>
      <c r="B47" s="287" t="s">
        <v>162</v>
      </c>
      <c r="C47" s="288"/>
      <c r="D47" s="289"/>
      <c r="E47" s="239">
        <f>U26</f>
        <v>18000</v>
      </c>
      <c r="F47" s="239"/>
      <c r="G47" s="239"/>
      <c r="H47" s="239"/>
      <c r="I47" s="252"/>
      <c r="J47" s="252"/>
      <c r="K47" s="252"/>
      <c r="L47" s="252"/>
      <c r="M47" s="198"/>
      <c r="N47" s="198"/>
      <c r="O47" s="198"/>
      <c r="P47" s="132"/>
      <c r="Q47" s="6"/>
      <c r="R47" s="133"/>
      <c r="S47" s="198"/>
      <c r="T47" s="256"/>
      <c r="U47" s="198"/>
      <c r="V47" s="198"/>
      <c r="W47" s="198"/>
      <c r="X47" s="198"/>
      <c r="Y47" s="198"/>
      <c r="Z47" s="198"/>
      <c r="AA47" s="198"/>
      <c r="AB47" s="198"/>
      <c r="AC47" s="42"/>
      <c r="AD47" s="42"/>
      <c r="AE47" s="42"/>
    </row>
    <row r="48" spans="1:31" ht="15.75" x14ac:dyDescent="0.25">
      <c r="A48" s="286">
        <v>6800</v>
      </c>
      <c r="B48" s="287" t="s">
        <v>163</v>
      </c>
      <c r="C48" s="288"/>
      <c r="D48" s="289"/>
      <c r="E48" s="239">
        <f>V26</f>
        <v>10600</v>
      </c>
      <c r="F48" s="239"/>
      <c r="G48" s="239"/>
      <c r="H48" s="239"/>
      <c r="I48" s="252"/>
      <c r="J48" s="252"/>
      <c r="K48" s="252"/>
      <c r="L48" s="252"/>
      <c r="M48" s="198"/>
      <c r="N48" s="198"/>
      <c r="O48" s="198"/>
      <c r="P48" s="306" t="s">
        <v>122</v>
      </c>
      <c r="Q48" s="6"/>
      <c r="R48" s="133"/>
      <c r="S48" s="198"/>
      <c r="T48" s="256"/>
      <c r="U48" s="198"/>
      <c r="V48" s="198"/>
      <c r="W48" s="198"/>
      <c r="X48" s="198"/>
      <c r="Y48" s="198"/>
      <c r="Z48" s="198"/>
      <c r="AA48" s="198"/>
      <c r="AB48" s="198"/>
      <c r="AC48" s="42"/>
      <c r="AD48" s="42"/>
      <c r="AE48" s="42"/>
    </row>
    <row r="49" spans="1:31" ht="15.75" x14ac:dyDescent="0.25">
      <c r="A49" s="286">
        <v>6900</v>
      </c>
      <c r="B49" s="287" t="s">
        <v>164</v>
      </c>
      <c r="C49" s="288"/>
      <c r="D49" s="289"/>
      <c r="E49" s="239">
        <f>W26</f>
        <v>5500</v>
      </c>
      <c r="F49" s="239"/>
      <c r="G49" s="239"/>
      <c r="H49" s="239"/>
      <c r="I49" s="252"/>
      <c r="J49" s="252"/>
      <c r="K49" s="252"/>
      <c r="L49" s="252"/>
      <c r="M49" s="198"/>
      <c r="N49" s="198"/>
      <c r="O49" s="198"/>
      <c r="P49" s="252"/>
      <c r="Q49" s="252"/>
      <c r="R49" s="252"/>
      <c r="S49" s="252"/>
      <c r="T49" s="252"/>
      <c r="U49" s="198"/>
      <c r="V49" s="198"/>
      <c r="W49" s="198"/>
      <c r="X49" s="198"/>
      <c r="Y49" s="198"/>
      <c r="Z49" s="198"/>
      <c r="AA49" s="198"/>
      <c r="AB49" s="198"/>
      <c r="AC49" s="42"/>
      <c r="AD49" s="42"/>
      <c r="AE49" s="42"/>
    </row>
    <row r="50" spans="1:31" ht="15.75" x14ac:dyDescent="0.25">
      <c r="A50" s="286">
        <v>7000</v>
      </c>
      <c r="B50" s="287" t="s">
        <v>165</v>
      </c>
      <c r="C50" s="288"/>
      <c r="D50" s="289"/>
      <c r="E50" s="239">
        <f>X26</f>
        <v>26500</v>
      </c>
      <c r="F50" s="239"/>
      <c r="G50" s="239"/>
      <c r="H50" s="239"/>
      <c r="I50" s="252"/>
      <c r="J50" s="252"/>
      <c r="K50" s="252"/>
      <c r="L50" s="252"/>
      <c r="M50" s="198"/>
      <c r="N50" s="198"/>
      <c r="O50" s="198"/>
      <c r="P50" s="252"/>
      <c r="Q50" s="252"/>
      <c r="R50" s="252"/>
      <c r="S50" s="252"/>
      <c r="T50" s="252"/>
      <c r="U50" s="198"/>
      <c r="V50" s="198"/>
      <c r="W50" s="198"/>
      <c r="X50" s="198"/>
      <c r="Y50" s="198"/>
      <c r="Z50" s="198"/>
      <c r="AA50" s="198"/>
      <c r="AB50" s="198"/>
      <c r="AC50" s="42"/>
      <c r="AD50" s="42"/>
      <c r="AE50" s="42"/>
    </row>
    <row r="51" spans="1:31" ht="15.75" x14ac:dyDescent="0.25">
      <c r="A51" s="286">
        <v>7300</v>
      </c>
      <c r="B51" s="287" t="s">
        <v>166</v>
      </c>
      <c r="C51" s="288"/>
      <c r="D51" s="289"/>
      <c r="E51" s="239">
        <f>Y26</f>
        <v>12000</v>
      </c>
      <c r="F51" s="239"/>
      <c r="G51" s="239"/>
      <c r="H51" s="239"/>
      <c r="I51" s="252"/>
      <c r="J51" s="252"/>
      <c r="K51" s="252"/>
      <c r="L51" s="252"/>
      <c r="M51" s="198"/>
      <c r="N51" s="198"/>
      <c r="O51" s="198"/>
      <c r="P51" s="252"/>
      <c r="Q51" s="252"/>
      <c r="R51" s="252"/>
      <c r="S51" s="252"/>
      <c r="T51" s="252"/>
      <c r="U51" s="198"/>
      <c r="V51" s="198"/>
      <c r="W51" s="198"/>
      <c r="X51" s="198"/>
      <c r="Y51" s="198"/>
      <c r="Z51" s="198"/>
      <c r="AA51" s="198"/>
      <c r="AB51" s="198"/>
      <c r="AC51" s="42"/>
      <c r="AD51" s="42"/>
      <c r="AE51" s="42"/>
    </row>
    <row r="52" spans="1:31" ht="15" x14ac:dyDescent="0.25">
      <c r="A52" s="286">
        <v>7780</v>
      </c>
      <c r="B52" s="287" t="s">
        <v>167</v>
      </c>
      <c r="C52" s="288"/>
      <c r="D52" s="289"/>
      <c r="E52" s="239">
        <f>Z26</f>
        <v>6500</v>
      </c>
      <c r="F52" s="239"/>
      <c r="G52" s="239"/>
      <c r="H52" s="239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6"/>
      <c r="U52" s="252"/>
      <c r="V52" s="252"/>
      <c r="W52" s="252"/>
      <c r="X52" s="252"/>
      <c r="Y52" s="252"/>
      <c r="Z52" s="252"/>
      <c r="AA52" s="252"/>
      <c r="AB52" s="252"/>
      <c r="AC52" s="256"/>
      <c r="AD52" s="256"/>
      <c r="AE52" s="256"/>
    </row>
    <row r="53" spans="1:31" ht="15.75" x14ac:dyDescent="0.25">
      <c r="A53" s="286">
        <v>8100</v>
      </c>
      <c r="B53" s="287" t="s">
        <v>168</v>
      </c>
      <c r="C53" s="288"/>
      <c r="D53" s="289"/>
      <c r="E53" s="239">
        <f>AA26</f>
        <v>7000</v>
      </c>
      <c r="F53" s="239"/>
      <c r="G53" s="239"/>
      <c r="H53" s="239"/>
      <c r="I53" s="252"/>
      <c r="J53" s="252"/>
      <c r="K53" s="252"/>
      <c r="L53" s="252"/>
      <c r="M53" s="198"/>
      <c r="N53" s="198"/>
      <c r="O53" s="198"/>
      <c r="P53" s="307" t="s">
        <v>123</v>
      </c>
      <c r="Q53" s="252"/>
      <c r="R53" s="252"/>
      <c r="S53" s="252"/>
      <c r="T53" s="252"/>
      <c r="U53" s="198"/>
      <c r="V53" s="198"/>
      <c r="W53" s="198"/>
      <c r="X53" s="198"/>
      <c r="Y53" s="198"/>
      <c r="Z53" s="198"/>
      <c r="AA53" s="198"/>
      <c r="AB53" s="198"/>
      <c r="AC53" s="42"/>
      <c r="AD53" s="42"/>
      <c r="AE53" s="42"/>
    </row>
    <row r="54" spans="1:31" ht="15.75" x14ac:dyDescent="0.25">
      <c r="A54" s="308">
        <v>8800</v>
      </c>
      <c r="B54" s="309" t="s">
        <v>147</v>
      </c>
      <c r="C54" s="310"/>
      <c r="D54" s="311"/>
      <c r="E54" s="243"/>
      <c r="F54" s="243"/>
      <c r="G54" s="243"/>
      <c r="H54" s="243"/>
      <c r="I54" s="252"/>
      <c r="J54" s="252"/>
      <c r="K54" s="252"/>
      <c r="L54" s="252"/>
      <c r="M54" s="198"/>
      <c r="N54" s="198"/>
      <c r="O54" s="198"/>
      <c r="P54" s="252"/>
      <c r="Q54" s="252"/>
      <c r="R54" s="252"/>
      <c r="S54" s="252"/>
      <c r="T54" s="252"/>
      <c r="U54" s="198"/>
      <c r="V54" s="198"/>
      <c r="W54" s="198"/>
      <c r="X54" s="198"/>
      <c r="Y54" s="198"/>
      <c r="Z54" s="198"/>
      <c r="AA54" s="198"/>
      <c r="AB54" s="198"/>
      <c r="AC54" s="42"/>
      <c r="AD54" s="42"/>
      <c r="AE54" s="42"/>
    </row>
    <row r="55" spans="1:31" ht="18.75" x14ac:dyDescent="0.3">
      <c r="A55" s="312"/>
      <c r="B55" s="313"/>
      <c r="C55" s="313"/>
      <c r="D55" s="313"/>
      <c r="E55" s="247">
        <f t="shared" ref="E55:H55" si="4">SUM(E35:E54)</f>
        <v>342000</v>
      </c>
      <c r="F55" s="247">
        <f t="shared" si="4"/>
        <v>0</v>
      </c>
      <c r="G55" s="247">
        <f t="shared" si="4"/>
        <v>0</v>
      </c>
      <c r="H55" s="247">
        <f t="shared" si="4"/>
        <v>0</v>
      </c>
      <c r="I55" s="252"/>
      <c r="J55" s="252"/>
      <c r="K55" s="252"/>
      <c r="L55" s="252"/>
      <c r="M55" s="314"/>
      <c r="N55" s="314"/>
      <c r="O55" s="314"/>
      <c r="P55" s="252"/>
      <c r="Q55" s="252"/>
      <c r="R55" s="252"/>
      <c r="S55" s="252"/>
      <c r="T55" s="252"/>
      <c r="U55" s="198"/>
      <c r="V55" s="198"/>
      <c r="W55" s="198"/>
      <c r="X55" s="314"/>
      <c r="Y55" s="314"/>
      <c r="Z55" s="314"/>
      <c r="AA55" s="314"/>
      <c r="AB55" s="314"/>
      <c r="AC55" s="315"/>
      <c r="AD55" s="315"/>
      <c r="AE55" s="315"/>
    </row>
    <row r="56" spans="1:31" ht="15" x14ac:dyDescent="0.25">
      <c r="A56" s="255"/>
      <c r="B56" s="256"/>
      <c r="C56" s="256"/>
      <c r="D56" s="256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6"/>
      <c r="AD56" s="256"/>
      <c r="AE56" s="256"/>
    </row>
    <row r="57" spans="1:31" ht="15.75" x14ac:dyDescent="0.25">
      <c r="A57" s="199"/>
      <c r="B57" s="42"/>
      <c r="C57" s="42"/>
      <c r="D57" s="4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252"/>
      <c r="Q57" s="252"/>
      <c r="R57" s="252"/>
      <c r="S57" s="252"/>
      <c r="T57" s="252"/>
      <c r="U57" s="198"/>
      <c r="V57" s="198"/>
      <c r="W57" s="198"/>
      <c r="X57" s="198"/>
      <c r="Y57" s="198"/>
      <c r="Z57" s="198"/>
      <c r="AA57" s="198"/>
      <c r="AB57" s="198"/>
      <c r="AC57" s="42"/>
      <c r="AD57" s="42"/>
      <c r="AE57" s="42"/>
    </row>
    <row r="58" spans="1:31" ht="15.75" x14ac:dyDescent="0.25">
      <c r="A58" s="199"/>
      <c r="B58" s="42"/>
      <c r="C58" s="42"/>
      <c r="D58" s="42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252"/>
      <c r="Q58" s="252"/>
      <c r="R58" s="252"/>
      <c r="S58" s="252"/>
      <c r="T58" s="252"/>
      <c r="U58" s="198"/>
      <c r="V58" s="198"/>
      <c r="W58" s="198"/>
      <c r="X58" s="198"/>
      <c r="Y58" s="198"/>
      <c r="Z58" s="198"/>
      <c r="AA58" s="198"/>
      <c r="AB58" s="198"/>
      <c r="AC58" s="42"/>
      <c r="AD58" s="42"/>
      <c r="AE58" s="42"/>
    </row>
    <row r="59" spans="1:31" ht="15.75" x14ac:dyDescent="0.25">
      <c r="A59" s="199"/>
      <c r="B59" s="42"/>
      <c r="C59" s="42"/>
      <c r="D59" s="42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252"/>
      <c r="Q59" s="252"/>
      <c r="R59" s="252"/>
      <c r="S59" s="252"/>
      <c r="T59" s="252"/>
      <c r="U59" s="198"/>
      <c r="V59" s="198"/>
      <c r="W59" s="198"/>
      <c r="X59" s="198"/>
      <c r="Y59" s="198"/>
      <c r="Z59" s="198"/>
      <c r="AA59" s="198"/>
      <c r="AB59" s="198"/>
      <c r="AC59" s="42"/>
      <c r="AD59" s="42"/>
      <c r="AE59" s="42"/>
    </row>
    <row r="60" spans="1:31" ht="15.75" x14ac:dyDescent="0.25">
      <c r="A60" s="199"/>
      <c r="B60" s="42"/>
      <c r="C60" s="42"/>
      <c r="D60" s="42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252"/>
      <c r="Q60" s="252"/>
      <c r="R60" s="252"/>
      <c r="S60" s="252"/>
      <c r="T60" s="252"/>
      <c r="U60" s="198"/>
      <c r="V60" s="198"/>
      <c r="W60" s="198"/>
      <c r="X60" s="198"/>
      <c r="Y60" s="198"/>
      <c r="Z60" s="198"/>
      <c r="AA60" s="198"/>
      <c r="AB60" s="198"/>
      <c r="AC60" s="42"/>
      <c r="AD60" s="42"/>
      <c r="AE60" s="42"/>
    </row>
    <row r="61" spans="1:31" ht="15.75" x14ac:dyDescent="0.25">
      <c r="A61" s="199"/>
      <c r="B61" s="42"/>
      <c r="C61" s="42"/>
      <c r="D61" s="42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252"/>
      <c r="Q61" s="252"/>
      <c r="R61" s="252"/>
      <c r="S61" s="252"/>
      <c r="T61" s="252"/>
      <c r="U61" s="198"/>
      <c r="V61" s="198"/>
      <c r="W61" s="198"/>
      <c r="X61" s="198"/>
      <c r="Y61" s="198"/>
      <c r="Z61" s="198"/>
      <c r="AA61" s="198"/>
      <c r="AB61" s="198"/>
      <c r="AC61" s="42"/>
      <c r="AD61" s="42"/>
      <c r="AE61" s="42"/>
    </row>
    <row r="62" spans="1:31" ht="15.75" x14ac:dyDescent="0.25">
      <c r="A62" s="199"/>
      <c r="B62" s="42"/>
      <c r="C62" s="42"/>
      <c r="D62" s="42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252"/>
      <c r="Q62" s="252"/>
      <c r="R62" s="252"/>
      <c r="S62" s="252"/>
      <c r="T62" s="252"/>
      <c r="U62" s="198"/>
      <c r="V62" s="198"/>
      <c r="W62" s="198"/>
      <c r="X62" s="198"/>
      <c r="Y62" s="198"/>
      <c r="Z62" s="198"/>
      <c r="AA62" s="198"/>
      <c r="AB62" s="198"/>
      <c r="AC62" s="42"/>
      <c r="AD62" s="42"/>
      <c r="AE62" s="42"/>
    </row>
    <row r="63" spans="1:31" ht="15.75" x14ac:dyDescent="0.25">
      <c r="A63" s="199"/>
      <c r="B63" s="50" t="s">
        <v>169</v>
      </c>
      <c r="C63" s="42"/>
      <c r="D63" s="42"/>
      <c r="E63" s="252"/>
      <c r="F63" s="252"/>
      <c r="G63" s="316" t="s">
        <v>170</v>
      </c>
      <c r="H63" s="252"/>
      <c r="I63" s="252"/>
      <c r="J63" s="252"/>
      <c r="K63" s="252"/>
      <c r="L63" s="252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42"/>
      <c r="AD63" s="42"/>
      <c r="AE63" s="42"/>
    </row>
    <row r="64" spans="1:31" ht="15.75" x14ac:dyDescent="0.25">
      <c r="A64" s="199"/>
      <c r="B64" s="317" t="s">
        <v>171</v>
      </c>
      <c r="C64" s="42"/>
      <c r="D64" s="42"/>
      <c r="E64" s="252"/>
      <c r="F64" s="252"/>
      <c r="G64" s="307" t="s">
        <v>172</v>
      </c>
      <c r="H64" s="252"/>
      <c r="I64" s="252"/>
      <c r="J64" s="252"/>
      <c r="K64" s="252"/>
      <c r="L64" s="252"/>
      <c r="M64" s="252"/>
      <c r="N64" s="252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42"/>
      <c r="AD64" s="42"/>
      <c r="AE64" s="42"/>
    </row>
    <row r="65" spans="1:31" ht="15.75" x14ac:dyDescent="0.25">
      <c r="A65" s="199"/>
      <c r="B65" s="256" t="s">
        <v>159</v>
      </c>
      <c r="C65" s="256"/>
      <c r="D65" s="256"/>
      <c r="E65" s="318"/>
      <c r="F65" s="252"/>
      <c r="G65" s="252" t="str">
        <f>B35</f>
        <v>Varebil</v>
      </c>
      <c r="H65" s="252"/>
      <c r="I65" s="252"/>
      <c r="J65" s="252"/>
      <c r="K65" s="252"/>
      <c r="L65" s="252"/>
      <c r="M65" s="252"/>
      <c r="N65" s="252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42"/>
      <c r="AD65" s="42"/>
      <c r="AE65" s="42"/>
    </row>
    <row r="66" spans="1:31" ht="15.75" x14ac:dyDescent="0.25">
      <c r="A66" s="199"/>
      <c r="B66" s="256"/>
      <c r="C66" s="256"/>
      <c r="D66" s="256"/>
      <c r="E66" s="252"/>
      <c r="F66" s="252"/>
      <c r="G66" s="252" t="str">
        <f>B36</f>
        <v>Inventar</v>
      </c>
      <c r="H66" s="252"/>
      <c r="I66" s="252"/>
      <c r="J66" s="319"/>
      <c r="K66" s="252"/>
      <c r="L66" s="252"/>
      <c r="M66" s="252"/>
      <c r="N66" s="252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42"/>
      <c r="AD66" s="42"/>
      <c r="AE66" s="42"/>
    </row>
    <row r="67" spans="1:31" ht="15.75" x14ac:dyDescent="0.25">
      <c r="A67" s="199"/>
      <c r="B67" s="320" t="s">
        <v>173</v>
      </c>
      <c r="C67" s="256"/>
      <c r="D67" s="256"/>
      <c r="E67" s="252"/>
      <c r="F67" s="252"/>
      <c r="G67" s="252" t="str">
        <f>B37</f>
        <v>Varebeholdning</v>
      </c>
      <c r="H67" s="252"/>
      <c r="I67" s="252"/>
      <c r="J67" s="319"/>
      <c r="K67" s="252"/>
      <c r="L67" s="252"/>
      <c r="M67" s="252"/>
      <c r="N67" s="252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42"/>
      <c r="AD67" s="42"/>
      <c r="AE67" s="42"/>
    </row>
    <row r="68" spans="1:31" ht="15.75" x14ac:dyDescent="0.25">
      <c r="A68" s="199"/>
      <c r="B68" s="256" t="s">
        <v>174</v>
      </c>
      <c r="C68" s="256"/>
      <c r="D68" s="256"/>
      <c r="E68" s="252"/>
      <c r="F68" s="252"/>
      <c r="G68" s="252" t="s">
        <v>1</v>
      </c>
      <c r="H68" s="252"/>
      <c r="I68" s="252"/>
      <c r="J68" s="252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42"/>
      <c r="AD68" s="42"/>
      <c r="AE68" s="42"/>
    </row>
    <row r="69" spans="1:31" ht="15.75" x14ac:dyDescent="0.25">
      <c r="A69" s="199"/>
      <c r="B69" s="256" t="s">
        <v>160</v>
      </c>
      <c r="C69" s="256"/>
      <c r="D69" s="256"/>
      <c r="E69" s="319"/>
      <c r="F69" s="252"/>
      <c r="G69" s="252" t="s">
        <v>175</v>
      </c>
      <c r="H69" s="252"/>
      <c r="I69" s="252"/>
      <c r="J69" s="257">
        <f>SUM(J65:J68)</f>
        <v>0</v>
      </c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42"/>
      <c r="AD69" s="42"/>
      <c r="AE69" s="42"/>
    </row>
    <row r="70" spans="1:31" ht="15.75" x14ac:dyDescent="0.25">
      <c r="A70" s="199"/>
      <c r="B70" s="256" t="s">
        <v>20</v>
      </c>
      <c r="C70" s="256"/>
      <c r="D70" s="256"/>
      <c r="E70" s="319"/>
      <c r="F70" s="252"/>
      <c r="G70" s="252"/>
      <c r="H70" s="252"/>
      <c r="I70" s="252"/>
      <c r="J70" s="252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42"/>
      <c r="AD70" s="42"/>
      <c r="AE70" s="42"/>
    </row>
    <row r="71" spans="1:31" ht="15.75" x14ac:dyDescent="0.25">
      <c r="A71" s="199"/>
      <c r="B71" s="256" t="s">
        <v>176</v>
      </c>
      <c r="C71" s="256"/>
      <c r="D71" s="256"/>
      <c r="E71" s="319"/>
      <c r="F71" s="252"/>
      <c r="G71" s="307" t="s">
        <v>177</v>
      </c>
      <c r="H71" s="252"/>
      <c r="I71" s="252"/>
      <c r="J71" s="252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42"/>
      <c r="AD71" s="42"/>
      <c r="AE71" s="42"/>
    </row>
    <row r="72" spans="1:31" ht="15.75" x14ac:dyDescent="0.25">
      <c r="A72" s="199"/>
      <c r="B72" s="256" t="s">
        <v>163</v>
      </c>
      <c r="C72" s="256"/>
      <c r="D72" s="256"/>
      <c r="E72" s="319"/>
      <c r="F72" s="252"/>
      <c r="G72" s="252" t="s">
        <v>155</v>
      </c>
      <c r="H72" s="252"/>
      <c r="I72" s="252"/>
      <c r="J72" s="31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42"/>
      <c r="AD72" s="42"/>
      <c r="AE72" s="42"/>
    </row>
    <row r="73" spans="1:31" ht="15.75" x14ac:dyDescent="0.25">
      <c r="A73" s="199"/>
      <c r="B73" s="256" t="s">
        <v>178</v>
      </c>
      <c r="C73" s="256"/>
      <c r="D73" s="256"/>
      <c r="E73" s="319"/>
      <c r="F73" s="252"/>
      <c r="G73" s="252"/>
      <c r="H73" s="252"/>
      <c r="I73" s="252"/>
      <c r="J73" s="252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42"/>
      <c r="AD73" s="42"/>
      <c r="AE73" s="42"/>
    </row>
    <row r="74" spans="1:31" ht="15.75" x14ac:dyDescent="0.25">
      <c r="A74" s="199"/>
      <c r="B74" s="256" t="s">
        <v>165</v>
      </c>
      <c r="C74" s="256"/>
      <c r="D74" s="256"/>
      <c r="E74" s="319"/>
      <c r="F74" s="252"/>
      <c r="G74" s="307" t="s">
        <v>179</v>
      </c>
      <c r="H74" s="252"/>
      <c r="I74" s="252"/>
      <c r="J74" s="252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42"/>
      <c r="AD74" s="42"/>
      <c r="AE74" s="42"/>
    </row>
    <row r="75" spans="1:31" ht="15.75" x14ac:dyDescent="0.25">
      <c r="A75" s="199"/>
      <c r="B75" s="256" t="s">
        <v>166</v>
      </c>
      <c r="C75" s="256"/>
      <c r="D75" s="256"/>
      <c r="E75" s="319"/>
      <c r="F75" s="252"/>
      <c r="G75" s="252" t="s">
        <v>156</v>
      </c>
      <c r="H75" s="252"/>
      <c r="I75" s="252"/>
      <c r="J75" s="252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42"/>
      <c r="AD75" s="42"/>
      <c r="AE75" s="42"/>
    </row>
    <row r="76" spans="1:31" ht="15.75" x14ac:dyDescent="0.25">
      <c r="A76" s="199"/>
      <c r="B76" s="256" t="s">
        <v>167</v>
      </c>
      <c r="C76" s="256"/>
      <c r="D76" s="256"/>
      <c r="E76" s="319"/>
      <c r="F76" s="252"/>
      <c r="G76" s="252" t="str">
        <f>B41</f>
        <v>Leverandørgjeld</v>
      </c>
      <c r="H76" s="252"/>
      <c r="I76" s="252"/>
      <c r="J76" s="319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42"/>
      <c r="AD76" s="42"/>
      <c r="AE76" s="42"/>
    </row>
    <row r="77" spans="1:31" ht="15.75" x14ac:dyDescent="0.25">
      <c r="A77" s="199"/>
      <c r="B77" s="256" t="s">
        <v>168</v>
      </c>
      <c r="C77" s="256"/>
      <c r="D77" s="256"/>
      <c r="E77" s="252"/>
      <c r="F77" s="252"/>
      <c r="G77" s="252" t="s">
        <v>180</v>
      </c>
      <c r="H77" s="252"/>
      <c r="I77" s="252"/>
      <c r="J77" s="252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42"/>
      <c r="AD77" s="42"/>
      <c r="AE77" s="42"/>
    </row>
    <row r="78" spans="1:31" ht="20.25" x14ac:dyDescent="0.3">
      <c r="A78" s="199"/>
      <c r="B78" s="256" t="s">
        <v>181</v>
      </c>
      <c r="C78" s="256"/>
      <c r="D78" s="256"/>
      <c r="E78" s="257">
        <f>SUM(E68:E77)</f>
        <v>0</v>
      </c>
      <c r="F78" s="252"/>
      <c r="G78" s="252" t="s">
        <v>182</v>
      </c>
      <c r="H78" s="252"/>
      <c r="I78" s="252"/>
      <c r="J78" s="257">
        <f>SUM(J75:J77)</f>
        <v>0</v>
      </c>
      <c r="K78" s="252"/>
      <c r="L78" s="252"/>
      <c r="M78" s="252"/>
      <c r="N78" s="252"/>
      <c r="O78" s="25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42"/>
      <c r="AD78" s="42"/>
      <c r="AE78" s="42"/>
    </row>
    <row r="79" spans="1:31" ht="15.75" x14ac:dyDescent="0.25">
      <c r="A79" s="199"/>
      <c r="B79" s="256"/>
      <c r="C79" s="256"/>
      <c r="D79" s="256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42"/>
      <c r="AD79" s="42"/>
      <c r="AE79" s="42"/>
    </row>
    <row r="80" spans="1:31" ht="15.75" x14ac:dyDescent="0.25">
      <c r="A80" s="199"/>
      <c r="B80" s="256" t="s">
        <v>147</v>
      </c>
      <c r="C80" s="256"/>
      <c r="D80" s="256"/>
      <c r="E80" s="318">
        <f>E65-E78</f>
        <v>0</v>
      </c>
      <c r="F80" s="252"/>
      <c r="G80" s="252" t="s">
        <v>183</v>
      </c>
      <c r="H80" s="252"/>
      <c r="I80" s="252"/>
      <c r="J80" s="318">
        <f>J72+J78</f>
        <v>0</v>
      </c>
      <c r="K80" s="252"/>
      <c r="L80" s="252"/>
      <c r="M80" s="252"/>
      <c r="N80" s="252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42"/>
      <c r="AD80" s="42"/>
      <c r="AE80" s="42"/>
    </row>
    <row r="81" spans="1:31" ht="15.75" x14ac:dyDescent="0.25">
      <c r="A81" s="199"/>
      <c r="B81" s="42"/>
      <c r="C81" s="42"/>
      <c r="D81" s="4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42"/>
      <c r="AD81" s="42"/>
      <c r="AE81" s="42"/>
    </row>
    <row r="82" spans="1:31" ht="15.75" x14ac:dyDescent="0.25">
      <c r="A82" s="199"/>
      <c r="B82" s="42"/>
      <c r="C82" s="42"/>
      <c r="D82" s="4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42"/>
      <c r="AD82" s="42"/>
      <c r="AE82" s="42"/>
    </row>
    <row r="83" spans="1:31" ht="15.75" x14ac:dyDescent="0.25">
      <c r="A83" s="199"/>
      <c r="B83" s="42"/>
      <c r="C83" s="42"/>
      <c r="D83" s="4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42"/>
      <c r="AD83" s="42"/>
      <c r="AE83" s="42"/>
    </row>
    <row r="84" spans="1:31" ht="15.75" x14ac:dyDescent="0.25">
      <c r="A84" s="199"/>
      <c r="B84" s="42"/>
      <c r="C84" s="42"/>
      <c r="D84" s="4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42"/>
      <c r="AD84" s="42"/>
      <c r="AE84" s="42"/>
    </row>
    <row r="85" spans="1:31" ht="15.75" x14ac:dyDescent="0.25">
      <c r="A85" s="199"/>
      <c r="B85" s="42"/>
      <c r="C85" s="42"/>
      <c r="D85" s="4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42"/>
      <c r="AD85" s="42"/>
      <c r="AE85" s="42"/>
    </row>
    <row r="86" spans="1:31" ht="15.75" x14ac:dyDescent="0.25">
      <c r="A86" s="199"/>
      <c r="B86" s="42"/>
      <c r="C86" s="42"/>
      <c r="D86" s="4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42"/>
      <c r="AD86" s="42"/>
      <c r="AE86" s="42"/>
    </row>
    <row r="87" spans="1:31" ht="15.75" x14ac:dyDescent="0.25">
      <c r="A87" s="199"/>
      <c r="B87" s="42"/>
      <c r="C87" s="42"/>
      <c r="D87" s="4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42"/>
      <c r="AD87" s="42"/>
      <c r="AE87" s="42"/>
    </row>
    <row r="88" spans="1:31" ht="15.75" x14ac:dyDescent="0.25">
      <c r="A88" s="199"/>
      <c r="B88" s="42"/>
      <c r="C88" s="42"/>
      <c r="D88" s="4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42"/>
      <c r="AD88" s="42"/>
      <c r="AE88" s="42"/>
    </row>
    <row r="89" spans="1:31" ht="15.75" x14ac:dyDescent="0.25">
      <c r="A89" s="199"/>
      <c r="B89" s="42"/>
      <c r="C89" s="42"/>
      <c r="D89" s="4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42"/>
      <c r="AD89" s="42"/>
      <c r="AE89" s="42"/>
    </row>
    <row r="90" spans="1:31" ht="15.75" x14ac:dyDescent="0.25">
      <c r="A90" s="199"/>
      <c r="B90" s="42"/>
      <c r="C90" s="42"/>
      <c r="D90" s="4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42"/>
      <c r="AD90" s="42"/>
      <c r="AE90" s="42"/>
    </row>
    <row r="91" spans="1:31" ht="15.75" x14ac:dyDescent="0.25">
      <c r="A91" s="199"/>
      <c r="B91" s="42"/>
      <c r="C91" s="42"/>
      <c r="D91" s="4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42"/>
      <c r="AD91" s="42"/>
      <c r="AE91" s="42"/>
    </row>
    <row r="92" spans="1:31" ht="15.75" x14ac:dyDescent="0.25">
      <c r="A92" s="199"/>
      <c r="B92" s="42"/>
      <c r="C92" s="42"/>
      <c r="D92" s="4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42"/>
      <c r="AD92" s="42"/>
      <c r="AE92" s="42"/>
    </row>
    <row r="93" spans="1:31" ht="15.75" x14ac:dyDescent="0.25">
      <c r="A93" s="199"/>
      <c r="B93" s="42"/>
      <c r="C93" s="42"/>
      <c r="D93" s="42"/>
      <c r="E93" s="198"/>
      <c r="F93" s="198"/>
      <c r="G93" s="198"/>
      <c r="H93" s="198"/>
      <c r="I93" s="198"/>
      <c r="J93" s="198"/>
      <c r="K93" s="198"/>
      <c r="L93" s="198"/>
      <c r="M93" s="252"/>
      <c r="N93" s="252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42"/>
      <c r="AD93" s="42"/>
      <c r="AE93" s="42"/>
    </row>
    <row r="94" spans="1:31" ht="15.75" x14ac:dyDescent="0.25">
      <c r="A94" s="199"/>
      <c r="B94" s="42"/>
      <c r="C94" s="42"/>
      <c r="D94" s="42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42"/>
      <c r="AD94" s="42"/>
      <c r="AE94" s="42"/>
    </row>
    <row r="95" spans="1:31" ht="15.75" x14ac:dyDescent="0.25">
      <c r="A95" s="199"/>
      <c r="B95" s="42"/>
      <c r="C95" s="42"/>
      <c r="D95" s="42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42"/>
      <c r="AD95" s="42"/>
      <c r="AE95" s="42"/>
    </row>
    <row r="96" spans="1:31" ht="15.75" x14ac:dyDescent="0.25">
      <c r="A96" s="199"/>
      <c r="B96" s="42"/>
      <c r="C96" s="42"/>
      <c r="D96" s="42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42"/>
      <c r="AD96" s="42"/>
      <c r="AE96" s="42"/>
    </row>
    <row r="97" spans="1:31" ht="15.75" x14ac:dyDescent="0.25">
      <c r="A97" s="199"/>
      <c r="B97" s="42"/>
      <c r="C97" s="42"/>
      <c r="D97" s="42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42"/>
      <c r="AD97" s="42"/>
      <c r="AE97" s="42"/>
    </row>
    <row r="98" spans="1:31" ht="15.75" x14ac:dyDescent="0.25">
      <c r="A98" s="199"/>
      <c r="B98" s="42"/>
      <c r="C98" s="42"/>
      <c r="D98" s="42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42"/>
      <c r="AD98" s="42"/>
      <c r="AE98" s="42"/>
    </row>
    <row r="99" spans="1:31" ht="15.75" x14ac:dyDescent="0.25">
      <c r="A99" s="199"/>
      <c r="B99" s="42"/>
      <c r="C99" s="42"/>
      <c r="D99" s="42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42"/>
      <c r="AD99" s="42"/>
      <c r="AE99" s="42"/>
    </row>
  </sheetData>
  <mergeCells count="5">
    <mergeCell ref="K3:L3"/>
    <mergeCell ref="D4:D6"/>
    <mergeCell ref="O4:O6"/>
    <mergeCell ref="AB4:AB6"/>
    <mergeCell ref="AC4:A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83"/>
  <sheetViews>
    <sheetView showGridLines="0" topLeftCell="A4" zoomScaleNormal="150" workbookViewId="0">
      <selection activeCell="M19" sqref="M19"/>
    </sheetView>
  </sheetViews>
  <sheetFormatPr baseColWidth="10" defaultRowHeight="15" x14ac:dyDescent="0.2"/>
  <cols>
    <col min="1" max="1" width="5.85546875" style="21" customWidth="1"/>
    <col min="2" max="2" width="19.140625" style="21" customWidth="1"/>
    <col min="3" max="3" width="3.85546875" style="21" bestFit="1" customWidth="1"/>
    <col min="4" max="9" width="12.28515625" style="21" customWidth="1"/>
    <col min="10" max="10" width="10.42578125" style="21" customWidth="1"/>
    <col min="11" max="15" width="9.5703125" style="21" customWidth="1"/>
    <col min="16" max="16384" width="11.42578125" style="21"/>
  </cols>
  <sheetData>
    <row r="1" spans="1:16" s="42" customFormat="1" ht="15.75" x14ac:dyDescent="0.25">
      <c r="A1" s="50" t="s">
        <v>61</v>
      </c>
    </row>
    <row r="2" spans="1:16" s="42" customFormat="1" ht="15.75" x14ac:dyDescent="0.25"/>
    <row r="3" spans="1:16" ht="15.75" x14ac:dyDescent="0.25">
      <c r="A3" s="42"/>
      <c r="B3" s="42"/>
      <c r="C3" s="42"/>
      <c r="D3" s="42"/>
    </row>
    <row r="4" spans="1:16" ht="15.75" x14ac:dyDescent="0.25">
      <c r="A4" s="43"/>
      <c r="B4" s="44"/>
      <c r="C4" s="44"/>
      <c r="D4" s="44"/>
      <c r="E4" s="44"/>
      <c r="F4" s="44"/>
      <c r="G4" s="44"/>
      <c r="H4" s="44"/>
      <c r="I4" s="51" t="s">
        <v>27</v>
      </c>
      <c r="J4" s="52" t="s">
        <v>28</v>
      </c>
      <c r="K4" s="51" t="s">
        <v>29</v>
      </c>
      <c r="L4" s="20" t="s">
        <v>30</v>
      </c>
      <c r="M4" s="42"/>
      <c r="N4" s="42"/>
      <c r="O4" s="42"/>
      <c r="P4" s="42"/>
    </row>
    <row r="5" spans="1:16" ht="15.75" x14ac:dyDescent="0.25">
      <c r="A5" s="53"/>
      <c r="B5" s="42"/>
      <c r="C5" s="42"/>
      <c r="D5" s="42"/>
      <c r="E5" s="42"/>
      <c r="F5" s="42"/>
      <c r="G5" s="42"/>
      <c r="H5" s="42"/>
      <c r="I5" s="54" t="s">
        <v>31</v>
      </c>
      <c r="J5" s="55" t="s">
        <v>58</v>
      </c>
      <c r="K5" s="54" t="s">
        <v>32</v>
      </c>
      <c r="L5" s="24" t="s">
        <v>33</v>
      </c>
      <c r="M5" s="42"/>
      <c r="N5" s="42"/>
      <c r="O5" s="42"/>
      <c r="P5" s="42"/>
    </row>
    <row r="6" spans="1:16" ht="15.75" x14ac:dyDescent="0.25">
      <c r="A6" s="45" t="s">
        <v>34</v>
      </c>
      <c r="B6" s="46"/>
      <c r="C6" s="46"/>
      <c r="D6" s="46"/>
      <c r="E6" s="46"/>
      <c r="F6" s="46"/>
      <c r="G6" s="46"/>
      <c r="H6" s="46"/>
      <c r="I6" s="56" t="s">
        <v>35</v>
      </c>
      <c r="J6" s="57"/>
      <c r="K6" s="58"/>
      <c r="L6" s="59"/>
      <c r="M6" s="42"/>
      <c r="N6" s="42"/>
      <c r="O6" s="42"/>
      <c r="P6" s="42"/>
    </row>
    <row r="7" spans="1:16" ht="15.75" x14ac:dyDescent="0.25">
      <c r="A7" s="60" t="s">
        <v>36</v>
      </c>
      <c r="B7" s="61" t="s">
        <v>37</v>
      </c>
      <c r="C7" s="62"/>
      <c r="D7" s="63"/>
      <c r="E7" s="47"/>
      <c r="F7" s="47"/>
      <c r="G7" s="47"/>
      <c r="H7" s="62"/>
      <c r="I7" s="64">
        <v>560</v>
      </c>
      <c r="J7" s="65"/>
      <c r="K7" s="31"/>
      <c r="L7" s="66"/>
    </row>
    <row r="8" spans="1:16" ht="15.75" x14ac:dyDescent="0.25">
      <c r="A8" s="67" t="s">
        <v>38</v>
      </c>
      <c r="B8" s="68" t="s">
        <v>39</v>
      </c>
      <c r="C8" s="69"/>
      <c r="D8" s="70"/>
      <c r="E8" s="48"/>
      <c r="F8" s="48"/>
      <c r="G8" s="48"/>
      <c r="H8" s="69"/>
      <c r="I8" s="71">
        <v>2500</v>
      </c>
      <c r="J8" s="72"/>
      <c r="K8" s="35"/>
      <c r="L8" s="73"/>
    </row>
    <row r="9" spans="1:16" ht="15.75" x14ac:dyDescent="0.25">
      <c r="A9" s="67" t="s">
        <v>40</v>
      </c>
      <c r="B9" s="68" t="s">
        <v>41</v>
      </c>
      <c r="C9" s="69"/>
      <c r="D9" s="70"/>
      <c r="E9" s="48"/>
      <c r="F9" s="48"/>
      <c r="G9" s="48"/>
      <c r="H9" s="69"/>
      <c r="I9" s="71">
        <v>45890</v>
      </c>
      <c r="J9" s="72"/>
      <c r="K9" s="35"/>
      <c r="L9" s="73"/>
    </row>
    <row r="10" spans="1:16" ht="15.75" x14ac:dyDescent="0.25">
      <c r="A10" s="67" t="s">
        <v>40</v>
      </c>
      <c r="B10" s="68" t="s">
        <v>42</v>
      </c>
      <c r="C10" s="69"/>
      <c r="D10" s="70"/>
      <c r="E10" s="48"/>
      <c r="F10" s="48"/>
      <c r="G10" s="48"/>
      <c r="H10" s="69"/>
      <c r="I10" s="71">
        <v>18950</v>
      </c>
      <c r="J10" s="72"/>
      <c r="K10" s="35"/>
      <c r="L10" s="73"/>
    </row>
    <row r="11" spans="1:16" ht="15.75" x14ac:dyDescent="0.25">
      <c r="A11" s="74" t="s">
        <v>43</v>
      </c>
      <c r="B11" s="75" t="s">
        <v>44</v>
      </c>
      <c r="C11" s="76"/>
      <c r="D11" s="77"/>
      <c r="E11" s="49"/>
      <c r="F11" s="49"/>
      <c r="G11" s="49"/>
      <c r="H11" s="76"/>
      <c r="I11" s="78">
        <v>20700</v>
      </c>
      <c r="J11" s="79"/>
      <c r="K11" s="38"/>
      <c r="L11" s="80"/>
    </row>
    <row r="12" spans="1:16" x14ac:dyDescent="0.2">
      <c r="P12" s="21" t="s">
        <v>45</v>
      </c>
    </row>
    <row r="13" spans="1:16" s="42" customFormat="1" ht="15.75" x14ac:dyDescent="0.25">
      <c r="B13" s="42" t="s">
        <v>85</v>
      </c>
    </row>
    <row r="14" spans="1:16" s="42" customFormat="1" ht="15.75" x14ac:dyDescent="0.25">
      <c r="B14" s="42" t="s">
        <v>86</v>
      </c>
    </row>
    <row r="15" spans="1:16" s="42" customFormat="1" ht="15.75" x14ac:dyDescent="0.25">
      <c r="L15" s="42" t="s">
        <v>48</v>
      </c>
    </row>
    <row r="16" spans="1:16" s="42" customFormat="1" ht="15.75" x14ac:dyDescent="0.25">
      <c r="A16" s="51" t="s">
        <v>4</v>
      </c>
      <c r="B16" s="81" t="s">
        <v>5</v>
      </c>
      <c r="C16" s="82" t="s">
        <v>0</v>
      </c>
      <c r="D16" s="51">
        <v>2400</v>
      </c>
      <c r="E16" s="51">
        <v>2710</v>
      </c>
      <c r="F16" s="51">
        <v>4000</v>
      </c>
      <c r="G16" s="51">
        <v>6304</v>
      </c>
      <c r="H16" s="51">
        <v>6800</v>
      </c>
      <c r="I16" s="51">
        <v>7000</v>
      </c>
      <c r="J16" s="51" t="s">
        <v>97</v>
      </c>
    </row>
    <row r="17" spans="1:10" s="42" customFormat="1" ht="15.75" x14ac:dyDescent="0.25">
      <c r="A17" s="83"/>
      <c r="B17" s="84"/>
      <c r="C17" s="54" t="s">
        <v>6</v>
      </c>
      <c r="D17" s="54" t="s">
        <v>109</v>
      </c>
      <c r="E17" s="54" t="s">
        <v>92</v>
      </c>
      <c r="F17" s="54" t="s">
        <v>3</v>
      </c>
      <c r="G17" s="54" t="s">
        <v>83</v>
      </c>
      <c r="H17" s="54" t="s">
        <v>111</v>
      </c>
      <c r="I17" s="54" t="s">
        <v>113</v>
      </c>
      <c r="J17" s="171"/>
    </row>
    <row r="18" spans="1:10" s="42" customFormat="1" ht="15.75" x14ac:dyDescent="0.25">
      <c r="A18" s="26"/>
      <c r="B18" s="26"/>
      <c r="C18" s="26"/>
      <c r="D18" s="56" t="s">
        <v>110</v>
      </c>
      <c r="E18" s="56" t="s">
        <v>32</v>
      </c>
      <c r="F18" s="56"/>
      <c r="G18" s="56"/>
      <c r="H18" s="56" t="s">
        <v>112</v>
      </c>
      <c r="I18" s="56" t="s">
        <v>96</v>
      </c>
      <c r="J18" s="172"/>
    </row>
    <row r="19" spans="1:10" s="42" customFormat="1" ht="15.75" x14ac:dyDescent="0.25">
      <c r="A19" s="85"/>
      <c r="B19" s="86" t="s">
        <v>46</v>
      </c>
      <c r="C19" s="87"/>
      <c r="D19" s="31"/>
      <c r="E19" s="31"/>
      <c r="F19" s="31"/>
      <c r="G19" s="31"/>
      <c r="H19" s="31"/>
      <c r="I19" s="31"/>
      <c r="J19" s="31">
        <f>SUM(D19:I19)</f>
        <v>0</v>
      </c>
    </row>
    <row r="20" spans="1:10" s="42" customFormat="1" ht="15.75" x14ac:dyDescent="0.25">
      <c r="A20" s="88" t="s">
        <v>36</v>
      </c>
      <c r="B20" s="89" t="s">
        <v>81</v>
      </c>
      <c r="C20" s="90"/>
      <c r="D20" s="35">
        <v>-560</v>
      </c>
      <c r="E20" s="35"/>
      <c r="F20" s="35"/>
      <c r="G20" s="35"/>
      <c r="H20" s="35"/>
      <c r="I20" s="35"/>
      <c r="J20" s="35">
        <f>SUM(D20:I20)</f>
        <v>-560</v>
      </c>
    </row>
    <row r="21" spans="1:10" s="42" customFormat="1" ht="15.75" x14ac:dyDescent="0.25">
      <c r="A21" s="88" t="s">
        <v>38</v>
      </c>
      <c r="B21" s="89" t="s">
        <v>82</v>
      </c>
      <c r="C21" s="90"/>
      <c r="D21" s="35">
        <v>-2500</v>
      </c>
      <c r="E21" s="35"/>
      <c r="F21" s="35"/>
      <c r="G21" s="35"/>
      <c r="H21" s="35"/>
      <c r="I21" s="35"/>
      <c r="J21" s="35">
        <f t="shared" ref="J21:J24" si="0">SUM(D21:I21)</f>
        <v>-2500</v>
      </c>
    </row>
    <row r="22" spans="1:10" s="42" customFormat="1" ht="15.75" x14ac:dyDescent="0.25">
      <c r="A22" s="88" t="s">
        <v>40</v>
      </c>
      <c r="B22" s="89" t="s">
        <v>60</v>
      </c>
      <c r="C22" s="90"/>
      <c r="D22" s="35">
        <v>-45890</v>
      </c>
      <c r="E22" s="35"/>
      <c r="F22" s="35"/>
      <c r="G22" s="35"/>
      <c r="H22" s="35"/>
      <c r="I22" s="35"/>
      <c r="J22" s="35">
        <f t="shared" si="0"/>
        <v>-45890</v>
      </c>
    </row>
    <row r="23" spans="1:10" s="42" customFormat="1" ht="15.75" x14ac:dyDescent="0.25">
      <c r="A23" s="88" t="e">
        <f>+#REF!</f>
        <v>#REF!</v>
      </c>
      <c r="B23" s="89" t="s">
        <v>59</v>
      </c>
      <c r="C23" s="90"/>
      <c r="D23" s="35">
        <v>-18950</v>
      </c>
      <c r="E23" s="35"/>
      <c r="F23" s="35"/>
      <c r="G23" s="35"/>
      <c r="H23" s="35"/>
      <c r="I23" s="35"/>
      <c r="J23" s="35">
        <f t="shared" si="0"/>
        <v>-18950</v>
      </c>
    </row>
    <row r="24" spans="1:10" s="42" customFormat="1" ht="15.75" x14ac:dyDescent="0.25">
      <c r="A24" s="88">
        <f>+A13</f>
        <v>0</v>
      </c>
      <c r="B24" s="89" t="s">
        <v>3</v>
      </c>
      <c r="C24" s="90"/>
      <c r="D24" s="38">
        <v>-20700</v>
      </c>
      <c r="E24" s="38"/>
      <c r="F24" s="38"/>
      <c r="G24" s="38"/>
      <c r="H24" s="38"/>
      <c r="I24" s="38"/>
      <c r="J24" s="35">
        <f t="shared" si="0"/>
        <v>-20700</v>
      </c>
    </row>
    <row r="25" spans="1:10" s="170" customFormat="1" ht="20.25" x14ac:dyDescent="0.3">
      <c r="A25" s="91" t="s">
        <v>47</v>
      </c>
      <c r="B25" s="40" t="s">
        <v>100</v>
      </c>
      <c r="C25" s="40"/>
      <c r="D25" s="41">
        <f>SUM(D19:D24)</f>
        <v>-88600</v>
      </c>
      <c r="E25" s="41">
        <f t="shared" ref="E25:I25" si="1">SUM(E19:E24)</f>
        <v>0</v>
      </c>
      <c r="F25" s="41">
        <f t="shared" si="1"/>
        <v>0</v>
      </c>
      <c r="G25" s="41">
        <f t="shared" si="1"/>
        <v>0</v>
      </c>
      <c r="H25" s="41">
        <f t="shared" si="1"/>
        <v>0</v>
      </c>
      <c r="I25" s="41">
        <f t="shared" si="1"/>
        <v>0</v>
      </c>
      <c r="J25" s="41">
        <f>SUM(D25:I25)</f>
        <v>-88600</v>
      </c>
    </row>
    <row r="26" spans="1:10" s="42" customFormat="1" ht="15.75" x14ac:dyDescent="0.25"/>
    <row r="27" spans="1:10" s="42" customFormat="1" ht="15.75" x14ac:dyDescent="0.25"/>
    <row r="28" spans="1:10" s="42" customFormat="1" ht="15.75" x14ac:dyDescent="0.25"/>
    <row r="29" spans="1:10" s="42" customFormat="1" ht="15.75" x14ac:dyDescent="0.25"/>
    <row r="30" spans="1:10" s="42" customFormat="1" ht="15.75" x14ac:dyDescent="0.25"/>
    <row r="31" spans="1:10" s="42" customFormat="1" ht="15.75" x14ac:dyDescent="0.25"/>
    <row r="32" spans="1:10" s="42" customFormat="1" ht="15.75" x14ac:dyDescent="0.25"/>
    <row r="33" s="42" customFormat="1" ht="15.75" x14ac:dyDescent="0.25"/>
    <row r="34" s="42" customFormat="1" ht="15.75" x14ac:dyDescent="0.25"/>
    <row r="35" s="42" customFormat="1" ht="15.75" x14ac:dyDescent="0.25"/>
    <row r="36" s="42" customFormat="1" ht="15.75" x14ac:dyDescent="0.25"/>
    <row r="37" s="42" customFormat="1" ht="15.75" x14ac:dyDescent="0.25"/>
    <row r="38" s="42" customFormat="1" ht="15.75" x14ac:dyDescent="0.25"/>
    <row r="39" s="42" customFormat="1" ht="15.75" x14ac:dyDescent="0.25"/>
    <row r="40" s="42" customFormat="1" ht="15.75" x14ac:dyDescent="0.25"/>
    <row r="41" s="42" customFormat="1" ht="15.75" x14ac:dyDescent="0.25"/>
    <row r="42" s="42" customFormat="1" ht="15.75" x14ac:dyDescent="0.25"/>
    <row r="43" s="42" customFormat="1" ht="15.75" x14ac:dyDescent="0.25"/>
    <row r="44" s="42" customFormat="1" ht="15.75" x14ac:dyDescent="0.25"/>
    <row r="45" s="42" customFormat="1" ht="15.75" x14ac:dyDescent="0.25"/>
    <row r="46" s="42" customFormat="1" ht="15.75" x14ac:dyDescent="0.25"/>
    <row r="47" s="42" customFormat="1" ht="15.75" x14ac:dyDescent="0.25"/>
    <row r="48" s="42" customFormat="1" ht="15.75" x14ac:dyDescent="0.25"/>
    <row r="49" s="42" customFormat="1" ht="15.75" x14ac:dyDescent="0.25"/>
    <row r="50" s="42" customFormat="1" ht="15.75" x14ac:dyDescent="0.25"/>
    <row r="51" s="42" customFormat="1" ht="15.75" x14ac:dyDescent="0.25"/>
    <row r="52" s="42" customFormat="1" ht="15.75" x14ac:dyDescent="0.25"/>
    <row r="53" s="42" customFormat="1" ht="15.75" x14ac:dyDescent="0.25"/>
    <row r="54" s="42" customFormat="1" ht="15.75" x14ac:dyDescent="0.25"/>
    <row r="55" s="42" customFormat="1" ht="15.75" x14ac:dyDescent="0.25"/>
    <row r="56" s="42" customFormat="1" ht="15.75" x14ac:dyDescent="0.25"/>
    <row r="57" s="42" customFormat="1" ht="15.75" x14ac:dyDescent="0.25"/>
    <row r="58" s="42" customFormat="1" ht="15.75" x14ac:dyDescent="0.25"/>
    <row r="59" s="42" customFormat="1" ht="15.75" x14ac:dyDescent="0.25"/>
    <row r="60" s="42" customFormat="1" ht="15.75" x14ac:dyDescent="0.25"/>
    <row r="61" s="42" customFormat="1" ht="15.75" x14ac:dyDescent="0.25"/>
    <row r="62" s="42" customFormat="1" ht="15.75" x14ac:dyDescent="0.25"/>
    <row r="63" s="42" customFormat="1" ht="15.75" x14ac:dyDescent="0.25"/>
    <row r="64" s="42" customFormat="1" ht="15.75" x14ac:dyDescent="0.25"/>
    <row r="65" s="42" customFormat="1" ht="15.75" x14ac:dyDescent="0.25"/>
    <row r="66" s="42" customFormat="1" ht="15.75" x14ac:dyDescent="0.25"/>
    <row r="67" s="42" customFormat="1" ht="15.75" x14ac:dyDescent="0.25"/>
    <row r="68" s="42" customFormat="1" ht="15.75" x14ac:dyDescent="0.25"/>
    <row r="69" s="42" customFormat="1" ht="15.75" x14ac:dyDescent="0.25"/>
    <row r="70" s="42" customFormat="1" ht="15.75" x14ac:dyDescent="0.25"/>
    <row r="71" s="42" customFormat="1" ht="15.75" x14ac:dyDescent="0.25"/>
    <row r="72" s="42" customFormat="1" ht="15.75" x14ac:dyDescent="0.25"/>
    <row r="73" s="42" customFormat="1" ht="15.75" x14ac:dyDescent="0.25"/>
    <row r="74" s="42" customFormat="1" ht="15.75" x14ac:dyDescent="0.25"/>
    <row r="75" s="42" customFormat="1" ht="15.75" x14ac:dyDescent="0.25"/>
    <row r="76" s="42" customFormat="1" ht="15.75" x14ac:dyDescent="0.25"/>
    <row r="77" s="42" customFormat="1" ht="15.75" x14ac:dyDescent="0.25"/>
    <row r="78" s="42" customFormat="1" ht="15.75" x14ac:dyDescent="0.25"/>
    <row r="79" s="42" customFormat="1" ht="15.75" x14ac:dyDescent="0.25"/>
    <row r="80" s="42" customFormat="1" ht="15.75" x14ac:dyDescent="0.25"/>
    <row r="81" s="42" customFormat="1" ht="15.75" x14ac:dyDescent="0.25"/>
    <row r="82" s="42" customFormat="1" ht="15.75" x14ac:dyDescent="0.25"/>
    <row r="83" s="42" customFormat="1" ht="15.75" x14ac:dyDescent="0.25"/>
  </sheetData>
  <pageMargins left="0.19685039370078741" right="0.19685039370078741" top="0.78740157480314965" bottom="0.74803149606299213" header="0.51181102362204722" footer="0.51181102362204722"/>
  <pageSetup paperSize="9" scale="95" orientation="landscape" horizontalDpi="300" verticalDpi="300" r:id="rId1"/>
  <headerFooter alignWithMargins="0">
    <oddHeader>&amp;COppgave 7.8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Oppgave 7.1 og 7.2</vt:lpstr>
      <vt:lpstr>Oppgave 7.3</vt:lpstr>
      <vt:lpstr>Oppgave 7.4</vt:lpstr>
      <vt:lpstr>Oppgave 7.5</vt:lpstr>
      <vt:lpstr> Oppgave 7.6 </vt:lpstr>
      <vt:lpstr>Oppgave 7.7</vt:lpstr>
      <vt:lpstr>Oppgave 7.8</vt:lpstr>
    </vt:vector>
  </TitlesOfParts>
  <Company>Høgskolen i Vestfold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 Hansen</dc:creator>
  <cp:lastModifiedBy>Lena Winsnes Solem</cp:lastModifiedBy>
  <cp:lastPrinted>2019-11-03T13:37:13Z</cp:lastPrinted>
  <dcterms:created xsi:type="dcterms:W3CDTF">2004-06-20T13:54:21Z</dcterms:created>
  <dcterms:modified xsi:type="dcterms:W3CDTF">2024-11-20T08:54:35Z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6c9f84a-759c-48f1-a77f-c936e9775bfe_Enabled">
    <vt:lpwstr>true</vt:lpwstr>
  </property>
  <property fmtid="{D5CDD505-2E9C-101B-9397-08002B2CF9AE}" pid="3" name="MSIP_Label_76c9f84a-759c-48f1-a77f-c936e9775bfe_SetDate">
    <vt:lpwstr>2024-11-20T08:52:06Z</vt:lpwstr>
  </property>
  <property fmtid="{D5CDD505-2E9C-101B-9397-08002B2CF9AE}" pid="4" name="MSIP_Label_76c9f84a-759c-48f1-a77f-c936e9775bfe_Method">
    <vt:lpwstr>Standard</vt:lpwstr>
  </property>
  <property fmtid="{D5CDD505-2E9C-101B-9397-08002B2CF9AE}" pid="5" name="MSIP_Label_76c9f84a-759c-48f1-a77f-c936e9775bfe_Name">
    <vt:lpwstr>Åpen</vt:lpwstr>
  </property>
  <property fmtid="{D5CDD505-2E9C-101B-9397-08002B2CF9AE}" pid="6" name="MSIP_Label_76c9f84a-759c-48f1-a77f-c936e9775bfe_SiteId">
    <vt:lpwstr>eabfa100-f9b3-4265-bed7-2a818cf990fe</vt:lpwstr>
  </property>
  <property fmtid="{D5CDD505-2E9C-101B-9397-08002B2CF9AE}" pid="7" name="MSIP_Label_76c9f84a-759c-48f1-a77f-c936e9775bfe_ActionId">
    <vt:lpwstr>869e6580-1934-4f1a-889e-93eeeb947e6c</vt:lpwstr>
  </property>
  <property fmtid="{D5CDD505-2E9C-101B-9397-08002B2CF9AE}" pid="8" name="MSIP_Label_76c9f84a-759c-48f1-a77f-c936e9775bfe_ContentBits">
    <vt:lpwstr>0</vt:lpwstr>
  </property>
</Properties>
</file>