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Oppgave 4.1 til 4.3" sheetId="7" r:id="rId1"/>
    <sheet name="Oppgave 4.4" sheetId="6" r:id="rId2"/>
    <sheet name="Oppgave 4.5" sheetId="8" r:id="rId3"/>
    <sheet name="Oppgave 4.6" sheetId="9" r:id="rId4"/>
    <sheet name="Oppgave 4.7" sheetId="11" r:id="rId5"/>
    <sheet name="Oppgave 4.8" sheetId="10" r:id="rId6"/>
  </sheets>
  <definedNames>
    <definedName name="_xlnm.Print_Area" localSheetId="5">'Oppgave 4.8'!$A$1:$AB$31,'Oppgave 4.8'!$A$32:$N$92</definedName>
  </definedNames>
  <calcPr calcId="152511"/>
</workbook>
</file>

<file path=xl/calcChain.xml><?xml version="1.0" encoding="utf-8"?>
<calcChain xmlns="http://schemas.openxmlformats.org/spreadsheetml/2006/main">
  <c r="F52" i="10" l="1"/>
  <c r="F44" i="10"/>
  <c r="H41" i="10"/>
  <c r="O17" i="10"/>
  <c r="O18" i="10"/>
  <c r="O19" i="10"/>
  <c r="O20" i="10"/>
  <c r="O21" i="10"/>
  <c r="W22" i="10"/>
  <c r="E53" i="10" s="1"/>
  <c r="H53" i="10" s="1"/>
  <c r="E78" i="10" s="1"/>
  <c r="V22" i="10"/>
  <c r="E52" i="10" s="1"/>
  <c r="H52" i="10" s="1"/>
  <c r="E67" i="10" s="1"/>
  <c r="U22" i="10"/>
  <c r="E51" i="10" s="1"/>
  <c r="H51" i="10" s="1"/>
  <c r="E77" i="10" s="1"/>
  <c r="T22" i="10"/>
  <c r="E50" i="10" s="1"/>
  <c r="H50" i="10" s="1"/>
  <c r="E76" i="10" s="1"/>
  <c r="S22" i="10"/>
  <c r="E49" i="10" s="1"/>
  <c r="H49" i="10" s="1"/>
  <c r="E75" i="10" s="1"/>
  <c r="R22" i="10"/>
  <c r="E48" i="10" s="1"/>
  <c r="H48" i="10" s="1"/>
  <c r="E74" i="10" s="1"/>
  <c r="Q22" i="10"/>
  <c r="E47" i="10" s="1"/>
  <c r="P22" i="10"/>
  <c r="E46" i="10" s="1"/>
  <c r="N22" i="10"/>
  <c r="E45" i="10" s="1"/>
  <c r="H45" i="10" s="1"/>
  <c r="E71" i="10" s="1"/>
  <c r="M22" i="10"/>
  <c r="E44" i="10" s="1"/>
  <c r="L22" i="10"/>
  <c r="E43" i="10" s="1"/>
  <c r="I43" i="10" s="1"/>
  <c r="K75" i="10" s="1"/>
  <c r="K22" i="10"/>
  <c r="E42" i="10" s="1"/>
  <c r="F42" i="10" s="1"/>
  <c r="F41" i="10" s="1"/>
  <c r="J22" i="10"/>
  <c r="E41" i="10" s="1"/>
  <c r="I22" i="10"/>
  <c r="H22" i="10"/>
  <c r="E40" i="10" s="1"/>
  <c r="I40" i="10" s="1"/>
  <c r="K70" i="10" s="1"/>
  <c r="G22" i="10"/>
  <c r="E39" i="10" s="1"/>
  <c r="I39" i="10" s="1"/>
  <c r="K69" i="10" s="1"/>
  <c r="F22" i="10"/>
  <c r="E38" i="10" s="1"/>
  <c r="I38" i="10" s="1"/>
  <c r="K68" i="10" s="1"/>
  <c r="E22" i="10"/>
  <c r="E37" i="10" s="1"/>
  <c r="I37" i="10" s="1"/>
  <c r="K67" i="10" s="1"/>
  <c r="O16" i="10"/>
  <c r="O15" i="10"/>
  <c r="O14" i="10"/>
  <c r="O13" i="10"/>
  <c r="O12" i="10"/>
  <c r="O11" i="10"/>
  <c r="O10" i="10"/>
  <c r="O9" i="10"/>
  <c r="O8" i="10"/>
  <c r="O7" i="10"/>
  <c r="H47" i="10" l="1"/>
  <c r="E73" i="10"/>
  <c r="H46" i="10"/>
  <c r="E72" i="10"/>
  <c r="H44" i="10"/>
  <c r="E66" i="10" s="1"/>
  <c r="F55" i="10"/>
  <c r="E55" i="10"/>
  <c r="G54" i="10" l="1"/>
  <c r="H54" i="10" s="1"/>
  <c r="H55" i="10" s="1"/>
  <c r="G41" i="10" l="1"/>
  <c r="I41" i="10" s="1"/>
  <c r="I55" i="10" s="1"/>
  <c r="G22" i="6"/>
  <c r="N22" i="6"/>
  <c r="M22" i="6"/>
  <c r="L22" i="6"/>
  <c r="K22" i="6"/>
  <c r="J22" i="6"/>
  <c r="I22" i="6"/>
  <c r="H22" i="6"/>
  <c r="F22" i="6"/>
  <c r="E22" i="6"/>
  <c r="K74" i="10" l="1"/>
  <c r="E79" i="10" l="1"/>
  <c r="E68" i="10"/>
  <c r="K71" i="10"/>
  <c r="E81" i="10" l="1"/>
  <c r="K76" i="10"/>
</calcChain>
</file>

<file path=xl/sharedStrings.xml><?xml version="1.0" encoding="utf-8"?>
<sst xmlns="http://schemas.openxmlformats.org/spreadsheetml/2006/main" count="291" uniqueCount="217">
  <si>
    <t>Lastebil</t>
  </si>
  <si>
    <t>Bankinnskudd</t>
  </si>
  <si>
    <t>Egenkapital</t>
  </si>
  <si>
    <t>Banklån</t>
  </si>
  <si>
    <t>Kontanter</t>
  </si>
  <si>
    <t>Dato</t>
  </si>
  <si>
    <t>Tekst</t>
  </si>
  <si>
    <t>Bil.</t>
  </si>
  <si>
    <t>nr.</t>
  </si>
  <si>
    <t>Inngående balanse</t>
  </si>
  <si>
    <t>Råbalanse</t>
  </si>
  <si>
    <t>Privatkonto</t>
  </si>
  <si>
    <t>Kjøreinntekter</t>
  </si>
  <si>
    <t>Rentekostnader</t>
  </si>
  <si>
    <t>Renter og avdrag</t>
  </si>
  <si>
    <t>Betaler diesel</t>
  </si>
  <si>
    <t>Privatuttak</t>
  </si>
  <si>
    <t>Telefonregning</t>
  </si>
  <si>
    <t>Reparasjon</t>
  </si>
  <si>
    <t>Diesel, olje etc.</t>
  </si>
  <si>
    <t>Privat strøm</t>
  </si>
  <si>
    <t>Tilbakeføre bilag 242</t>
  </si>
  <si>
    <t>Bilag 242 ført korrekt</t>
  </si>
  <si>
    <t>Gebyrer</t>
  </si>
  <si>
    <t>Ved å krysse av beløpene i kontospesifikasjonen og kontoutdraget fra banken finner vi:</t>
  </si>
  <si>
    <t>Bilag 242 er ført med feil beløp ved at inntektene er bokført med kr 14 800. Det korrekte er kr 18 400.</t>
  </si>
  <si>
    <t>Gebyrer på kr 75 er ikke bokført, og vi bruker kontoutdraget fra banken som bilag.</t>
  </si>
  <si>
    <t>Vi står igjen med et uttak 24.7. på kr 500 som ikke er ført. Eieren Morten Lie har tydelig tatt ut penger fra bedriftens konto. Det kan</t>
  </si>
  <si>
    <t>med bilag til regnskapsføreren. I slike tilfeller vil du som regnskapsfører belaste privatkontoen hans.</t>
  </si>
  <si>
    <t>tenkes at han har hatt utlegg som skal belastes bedriften, men siden beløpet ikke er bokført, er det rimelig å anta at han ikke har kommet</t>
  </si>
  <si>
    <t>vi her valgt konto 7790.</t>
  </si>
  <si>
    <r>
      <t xml:space="preserve">Bankgebyrer er her ført på konto 7790 </t>
    </r>
    <r>
      <rPr>
        <i/>
        <sz val="12"/>
        <rFont val="Times New Roman"/>
        <family val="1"/>
      </rPr>
      <t>Andre driftskostnader.</t>
    </r>
    <r>
      <rPr>
        <sz val="12"/>
        <rFont val="Times New Roman"/>
        <family val="1"/>
      </rPr>
      <t xml:space="preserve"> I praksis bruker vi gjerne konto 7770</t>
    </r>
    <r>
      <rPr>
        <i/>
        <sz val="12"/>
        <rFont val="Times New Roman"/>
        <family val="1"/>
      </rPr>
      <t xml:space="preserve"> Bankgebyrer</t>
    </r>
    <r>
      <rPr>
        <sz val="12"/>
        <rFont val="Times New Roman"/>
        <family val="1"/>
      </rPr>
      <t>, men av plasshensyn har</t>
    </r>
  </si>
  <si>
    <t>bilagene i regnskapet som vist i denne løsningen. Deretter kan vi avslutte regnskapet tabellarisk på nytt.</t>
  </si>
  <si>
    <t xml:space="preserve">Vi avsluttet regnskapet i oppgave 2.9. Dette må vi nå korrigere – enten ved å legge inn korreksjonene i den tabellariske løsningen eller føre </t>
  </si>
  <si>
    <t xml:space="preserve">Bokføringslovens § 9 sier at korrigering av feil skal gjøres ved at bokført postering skal tilbakeføres. Deretter skal postering føres riktig. Det er </t>
  </si>
  <si>
    <t>inntektene med samme beløp.</t>
  </si>
  <si>
    <r>
      <t xml:space="preserve">derfor </t>
    </r>
    <r>
      <rPr>
        <b/>
        <u/>
        <sz val="12"/>
        <rFont val="Times New Roman"/>
        <family val="1"/>
      </rPr>
      <t>ikke</t>
    </r>
    <r>
      <rPr>
        <sz val="12"/>
        <rFont val="Times New Roman"/>
        <family val="1"/>
      </rPr>
      <t xml:space="preserve"> riktig å bare føre differansen mellom kr 18 400 og kr 14 800, altså å debitere bankkontoen med kr 3 600 og å kreditere</t>
    </r>
  </si>
  <si>
    <t>Bokføringspliktige virksomheter skal bokføre inntekter og kostnader i et regnskap.</t>
  </si>
  <si>
    <t>Regnskapspliktige virksomheter skal i tillegg til de pliktene som bokføringspliktige har,</t>
  </si>
  <si>
    <t>også sette opp et offisielt offentlig årsregnskap. Når det gjelder årsregnskapets innhold,</t>
  </si>
  <si>
    <t>vil vi komme tilbake til dette i kapittel 12.</t>
  </si>
  <si>
    <t>Enig</t>
  </si>
  <si>
    <t>Feil/ufullstendig. Sporbarhet innebærer at det er en klar forbindelse mellom</t>
  </si>
  <si>
    <t>bilaget og føringen i regnskapet. Det skal altså være mulig å følge en transaksjon</t>
  </si>
  <si>
    <t>fra dokumentasjonen (bilaget), via spesifikasjonen (føringen i regnskapet, og fram</t>
  </si>
  <si>
    <t xml:space="preserve">eksempel avtaler, korrepondanse og pakksedler. For bilag til regnskapet er </t>
  </si>
  <si>
    <t>Loven krever ikke brannsikre skap. Det er opp til bedriften selv å vurdere om kravet</t>
  </si>
  <si>
    <t>til betryggende sikring blir oppfylt dersom regnskapsmaterialet oppbevares på annen</t>
  </si>
  <si>
    <t>Enig, men det er også andre argumenter: Forkontering gjør det mulig med arbeids-</t>
  </si>
  <si>
    <r>
      <t xml:space="preserve">deling. For eksempel kan 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n person kontrollere og forkontere og en annen person</t>
    </r>
  </si>
  <si>
    <t>registrere bilagene i regnskapet. Dessuten øker sikkerheten når flere personer er</t>
  </si>
  <si>
    <t>involvert fordi det skjer flere kontroller.</t>
  </si>
  <si>
    <t>Absolutt</t>
  </si>
  <si>
    <t>Feil påstand. Den faktiske gjelden skal føres opp i balansen. Dersom kredittgrensen</t>
  </si>
  <si>
    <t>utgjør kr 500 000, og bedriften faktisk bare har benyttet kr 300 000 av kreditten,</t>
  </si>
  <si>
    <t>skal kr 300 000 føres opp som gjeld i balansen.</t>
  </si>
  <si>
    <t>Forretningstilfeller som involverer eksterne parter, skal dokumenteres med eksterne</t>
  </si>
  <si>
    <t>bilag. Dersom en inngående faktura mangler, må vi skaffe en kopi av fakturaen fra</t>
  </si>
  <si>
    <t>leverandøren.</t>
  </si>
  <si>
    <t>Nummerering av bilagene er nødvendig for å oppnå sporbarhet. Se punkt 2 ovenfor.</t>
  </si>
  <si>
    <t>Påstanden om antall bilag er i beste fall en bieffekt. Antall bilag har faktisk ingen stor</t>
  </si>
  <si>
    <t>interesse.</t>
  </si>
  <si>
    <t>Det er hovedregelen, men her er det mange unntak. Forskriften til bokføringsloven</t>
  </si>
  <si>
    <t>sier i § 4-3 at kontantsalget skal registreres fortløpende på "kasseapparat, terminal</t>
  </si>
  <si>
    <t>eller annet likeverdig system". Dessuten er det unntak i forskriften § 4-4 for den som</t>
  </si>
  <si>
    <t>driver "ambulerende virksomhet", det vil si virksomhet uten fast utsalgssted. Dette</t>
  </si>
  <si>
    <t>vil for eksempel gjelde mange håndverkere.</t>
  </si>
  <si>
    <t>Det er ett av flere formål med avstemmingen. Avstemmingen skjer også for å sikre at</t>
  </si>
  <si>
    <t>alle bilagene blir bokført. Det er dessuten nødvendig med samsvar mellom bankens</t>
  </si>
  <si>
    <t>bokføring og våre egen.</t>
  </si>
  <si>
    <t>a)</t>
  </si>
  <si>
    <t>b)</t>
  </si>
  <si>
    <t>c)</t>
  </si>
  <si>
    <t>Kontorrekvisita</t>
  </si>
  <si>
    <t>Telefon og porto</t>
  </si>
  <si>
    <t>IB</t>
  </si>
  <si>
    <t>De som får kontanter fra kassen, må levere originalkvittering på det som er kjøpt. I tillegg må de skrive på bilaget hva som</t>
  </si>
  <si>
    <t>er formålet med kjøpet, datere og signere. Jf. bokføringsforskriften § 5-5.</t>
  </si>
  <si>
    <t>Ved fast kasse skal uttaket fra banken være nøyaktig like stort som summen av kvitteringer i kassen. Den 10.8. summerer vi</t>
  </si>
  <si>
    <t>kvitteringene som ligger i kassen. Summen er kr 3 755, og dette blir dermed uttaket. Pengene legges i kassen, og kvitteringene</t>
  </si>
  <si>
    <t>leveres til regnskapsføreren som dokumentasjon på uttaket fra bankkontoen.</t>
  </si>
  <si>
    <t>Uttak til fast kasse</t>
  </si>
  <si>
    <t>Vi samler informasjon eller bevis for at postene i balansen er korrekt behandlet. Dette</t>
  </si>
  <si>
    <t>kan være</t>
  </si>
  <si>
    <t>Ekstern dokumentasjon (eksempler: kontoutdrag fra banken og fra leverandører)</t>
  </si>
  <si>
    <t>Intern dokumentasjon (eksempler: lagertellingslister)</t>
  </si>
  <si>
    <t>Vi er ikke ferdig med regnskapet før alle balanseposter er dokumentert.</t>
  </si>
  <si>
    <t xml:space="preserve">Brev fra banken om at renten er </t>
  </si>
  <si>
    <t>endret.</t>
  </si>
  <si>
    <t>Nei. Et slikt brev forteller oss ikke noe om</t>
  </si>
  <si>
    <t>Lagertellingsliste</t>
  </si>
  <si>
    <t>Ja. Denne viser oss hva lageret består av.</t>
  </si>
  <si>
    <t>balansesaldoen.</t>
  </si>
  <si>
    <t>Klagebrev fra kunden som</t>
  </si>
  <si>
    <t>reklamerer på et produkt vi</t>
  </si>
  <si>
    <t>har levert</t>
  </si>
  <si>
    <t>Ja. Hvis klagen er berettiget, må vi ta hensyn</t>
  </si>
  <si>
    <t>til dette når vi verdsetter fordringen.</t>
  </si>
  <si>
    <t>Kontoutdrag fra banken</t>
  </si>
  <si>
    <t>Ja, absolutt. Kontoutdraget er en viktig</t>
  </si>
  <si>
    <t>dokumentasjon.</t>
  </si>
  <si>
    <t>Styrereferat</t>
  </si>
  <si>
    <t>Normalt vil ikke styrereferater gi informasjon</t>
  </si>
  <si>
    <t>om balanseposter.</t>
  </si>
  <si>
    <t>Avstemming av skattetrekk</t>
  </si>
  <si>
    <t>Ja. Når vi har ansatte, er vi pliktige til å trekke</t>
  </si>
  <si>
    <t>skatt ved lønnsutbetalingen. Se kapittel 9 i</t>
  </si>
  <si>
    <t>læreboka.</t>
  </si>
  <si>
    <t>Utbetalingskvittering fra banken</t>
  </si>
  <si>
    <t>Nei, dette er et bilag på et uttaket, men ikke</t>
  </si>
  <si>
    <t>på saldo i balansen.</t>
  </si>
  <si>
    <t>Purring fra en leverandør</t>
  </si>
  <si>
    <t xml:space="preserve">Nei. Purringen viser forfalt saldo og bare </t>
  </si>
  <si>
    <t>sjelden total saldo</t>
  </si>
  <si>
    <t>a og b)</t>
  </si>
  <si>
    <t>Rad</t>
  </si>
  <si>
    <t>Varebil</t>
  </si>
  <si>
    <t>Billån</t>
  </si>
  <si>
    <t>Inntekter</t>
  </si>
  <si>
    <t>Driftsmaterialer</t>
  </si>
  <si>
    <t>Varebilkostnader</t>
  </si>
  <si>
    <t>Reisekostnader</t>
  </si>
  <si>
    <t>Salgskostnader</t>
  </si>
  <si>
    <t>Renteinntekter</t>
  </si>
  <si>
    <t>Hotell Stavanger</t>
  </si>
  <si>
    <t>Forsikring</t>
  </si>
  <si>
    <t>Hotell Seljord</t>
  </si>
  <si>
    <t>Kurs i Seljord</t>
  </si>
  <si>
    <t>16.12.</t>
  </si>
  <si>
    <t>Annonse</t>
  </si>
  <si>
    <t>Bompenger/ferjer</t>
  </si>
  <si>
    <t>Bensin</t>
  </si>
  <si>
    <t>Telefon</t>
  </si>
  <si>
    <t>Foredrag/kurs</t>
  </si>
  <si>
    <t>Renter</t>
  </si>
  <si>
    <t>Nr.</t>
  </si>
  <si>
    <t>Konto</t>
  </si>
  <si>
    <t>Bilag</t>
  </si>
  <si>
    <t>Saldobalanse</t>
  </si>
  <si>
    <t>Posteringer</t>
  </si>
  <si>
    <t>Resultat</t>
  </si>
  <si>
    <t>Balanse</t>
  </si>
  <si>
    <t xml:space="preserve">Inventar </t>
  </si>
  <si>
    <t>509, 510</t>
  </si>
  <si>
    <t>Andre driftskostn.</t>
  </si>
  <si>
    <t>Resultatregnskap for 20x1</t>
  </si>
  <si>
    <t>Balanse per 31.12.20x1</t>
  </si>
  <si>
    <t>Eiendeler</t>
  </si>
  <si>
    <t>Sum inntekter</t>
  </si>
  <si>
    <t>Kostnader</t>
  </si>
  <si>
    <t>Sum eiendeler</t>
  </si>
  <si>
    <t>Egenkapital og gjeld</t>
  </si>
  <si>
    <t>Sum egenkapital og gjeld</t>
  </si>
  <si>
    <t>Sum kostnader</t>
  </si>
  <si>
    <t>Overskudd</t>
  </si>
  <si>
    <t>d)</t>
  </si>
  <si>
    <t>Avdraget på kr 2 000 reduserer gjelden til Sbanken. Rentene på kr 400 øker kostnadene og påvirker resultatet negativt.</t>
  </si>
  <si>
    <t>Egenkapitalen går derfor ned med samme beløp. Bankinnskuddet går ned med kr 2 400</t>
  </si>
  <si>
    <t>e)</t>
  </si>
  <si>
    <t>Flp. saldobalanse</t>
  </si>
  <si>
    <t>Løsning oppgave 4.2</t>
  </si>
  <si>
    <t>til årsregnskapet og den pliktige regnskapsrapporteringen.</t>
  </si>
  <si>
    <r>
      <t xml:space="preserve">Enkelte typer dokumentasjon trenger vi bare å oppbevare i 3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 Det gjelder for</t>
    </r>
  </si>
  <si>
    <t>regelen at de skal oppbevares i minst 5 år. Tidligere var kravet 10 år.</t>
  </si>
  <si>
    <t xml:space="preserve">måte. Vi antar likevel at sikkerhetskopier av regnskapet i de fleste bedrifter </t>
  </si>
  <si>
    <t>oppbevares brann- og innbruddssikret.</t>
  </si>
  <si>
    <t>Løsning oppgave 4.3</t>
  </si>
  <si>
    <t>Løsning oppgave 4.4</t>
  </si>
  <si>
    <t>Løsning oppgave 4.6</t>
  </si>
  <si>
    <t>Vipps</t>
  </si>
  <si>
    <t>Vippsrapport</t>
  </si>
  <si>
    <t>Overført fra Vipps</t>
  </si>
  <si>
    <t>Løsning oppgave 4.7</t>
  </si>
  <si>
    <t>Utlegg</t>
  </si>
  <si>
    <t>Fra vipps</t>
  </si>
  <si>
    <t>Innskudd</t>
  </si>
  <si>
    <t>Løsning oppgave 4.8</t>
  </si>
  <si>
    <t>Løsning oppgave 4.5</t>
  </si>
  <si>
    <t>Løsning oppgave 4.1</t>
  </si>
  <si>
    <t>Bollum Bygg AS må ha ferdigtrykte fakturablanketter med fortrykte fakturanummer, navn og</t>
  </si>
  <si>
    <t>organisasjonsnummer dersom selskapet ønsker å skrive utgående fakturaer manuelt.</t>
  </si>
  <si>
    <t>Bank-</t>
  </si>
  <si>
    <t>innskudd</t>
  </si>
  <si>
    <t>Egen-</t>
  </si>
  <si>
    <t>kapital</t>
  </si>
  <si>
    <t>Privat-</t>
  </si>
  <si>
    <t>konto</t>
  </si>
  <si>
    <t>Kjøre-</t>
  </si>
  <si>
    <t>inntekter</t>
  </si>
  <si>
    <t>Lastebil-</t>
  </si>
  <si>
    <t>kostnader</t>
  </si>
  <si>
    <t>Andre</t>
  </si>
  <si>
    <t>dr.kostn.</t>
  </si>
  <si>
    <t>Rente-</t>
  </si>
  <si>
    <t xml:space="preserve">Annen </t>
  </si>
  <si>
    <t>personal-</t>
  </si>
  <si>
    <t>kostnad</t>
  </si>
  <si>
    <t>Kontor-</t>
  </si>
  <si>
    <t>rekvisita</t>
  </si>
  <si>
    <t>og porto</t>
  </si>
  <si>
    <t>loppe-</t>
  </si>
  <si>
    <t>marked</t>
  </si>
  <si>
    <t>kostn.</t>
  </si>
  <si>
    <t>drifts-</t>
  </si>
  <si>
    <t>Inventar</t>
  </si>
  <si>
    <t>Kontan-</t>
  </si>
  <si>
    <t>ter</t>
  </si>
  <si>
    <t>Privat</t>
  </si>
  <si>
    <t>Drifts-</t>
  </si>
  <si>
    <t>materialer</t>
  </si>
  <si>
    <t>Varebil-</t>
  </si>
  <si>
    <t>Reise-</t>
  </si>
  <si>
    <t>Salgs-</t>
  </si>
  <si>
    <t>Saldo-</t>
  </si>
  <si>
    <t>balanse</t>
  </si>
  <si>
    <t>Andre driftskostnader</t>
  </si>
  <si>
    <t>Humlekjærs egenkapital utgjør kr 214 670 per 31.12.20x1.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</si>
</sst>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"/>
    <numFmt numFmtId="165" formatCode="d/m/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5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9" fontId="4" fillId="0" borderId="5" xfId="2" applyNumberFormat="1" applyFont="1" applyBorder="1" applyAlignment="1" applyProtection="1">
      <alignment horizontal="left"/>
    </xf>
    <xf numFmtId="0" fontId="2" fillId="0" borderId="5" xfId="2" quotePrefix="1" applyFont="1" applyBorder="1" applyAlignment="1" applyProtection="1">
      <alignment horizontal="center"/>
    </xf>
    <xf numFmtId="49" fontId="4" fillId="0" borderId="3" xfId="2" applyNumberFormat="1" applyFont="1" applyBorder="1" applyAlignment="1" applyProtection="1">
      <alignment horizontal="center"/>
    </xf>
    <xf numFmtId="49" fontId="4" fillId="0" borderId="3" xfId="2" applyNumberFormat="1" applyFont="1" applyBorder="1" applyProtection="1"/>
    <xf numFmtId="49" fontId="4" fillId="0" borderId="16" xfId="2" applyNumberFormat="1" applyFont="1" applyBorder="1" applyProtection="1"/>
    <xf numFmtId="0" fontId="2" fillId="0" borderId="16" xfId="2" applyFont="1" applyBorder="1" applyAlignment="1" applyProtection="1">
      <alignment horizontal="center"/>
    </xf>
    <xf numFmtId="0" fontId="3" fillId="0" borderId="8" xfId="2" applyFont="1" applyBorder="1"/>
    <xf numFmtId="0" fontId="2" fillId="0" borderId="6" xfId="2" applyFont="1" applyBorder="1" applyAlignment="1">
      <alignment horizontal="left"/>
    </xf>
    <xf numFmtId="0" fontId="3" fillId="0" borderId="6" xfId="2" applyFont="1" applyBorder="1"/>
    <xf numFmtId="164" fontId="2" fillId="0" borderId="11" xfId="2" applyNumberFormat="1" applyFont="1" applyBorder="1" applyAlignment="1" applyProtection="1">
      <alignment horizontal="right"/>
      <protection locked="0"/>
    </xf>
    <xf numFmtId="0" fontId="2" fillId="0" borderId="17" xfId="2" applyFont="1" applyBorder="1" applyProtection="1">
      <protection locked="0"/>
    </xf>
    <xf numFmtId="0" fontId="2" fillId="0" borderId="18" xfId="2" applyFont="1" applyBorder="1" applyProtection="1">
      <protection locked="0"/>
    </xf>
    <xf numFmtId="0" fontId="4" fillId="0" borderId="11" xfId="2" applyFont="1" applyBorder="1" applyAlignment="1" applyProtection="1">
      <alignment horizontal="center"/>
      <protection locked="0"/>
    </xf>
    <xf numFmtId="3" fontId="2" fillId="0" borderId="12" xfId="2" applyNumberFormat="1" applyFont="1" applyBorder="1"/>
    <xf numFmtId="3" fontId="2" fillId="0" borderId="12" xfId="2" applyNumberFormat="1" applyFont="1" applyFill="1" applyBorder="1"/>
    <xf numFmtId="164" fontId="2" fillId="0" borderId="13" xfId="2" applyNumberFormat="1" applyFont="1" applyBorder="1" applyAlignment="1" applyProtection="1">
      <alignment horizontal="righ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19" xfId="2" applyFont="1" applyBorder="1" applyAlignment="1" applyProtection="1">
      <alignment horizontal="left"/>
      <protection locked="0"/>
    </xf>
    <xf numFmtId="0" fontId="4" fillId="0" borderId="13" xfId="2" applyFont="1" applyBorder="1" applyAlignment="1" applyProtection="1">
      <alignment horizontal="center"/>
      <protection locked="0"/>
    </xf>
    <xf numFmtId="3" fontId="2" fillId="0" borderId="13" xfId="2" applyNumberFormat="1" applyFont="1" applyBorder="1"/>
    <xf numFmtId="3" fontId="2" fillId="0" borderId="13" xfId="2" applyNumberFormat="1" applyFont="1" applyFill="1" applyBorder="1"/>
    <xf numFmtId="0" fontId="2" fillId="0" borderId="2" xfId="2" applyFont="1" applyBorder="1" applyProtection="1">
      <protection locked="0"/>
    </xf>
    <xf numFmtId="0" fontId="2" fillId="0" borderId="19" xfId="2" applyFont="1" applyBorder="1" applyProtection="1">
      <protection locked="0"/>
    </xf>
    <xf numFmtId="164" fontId="2" fillId="0" borderId="14" xfId="2" applyNumberFormat="1" applyFont="1" applyBorder="1" applyAlignment="1" applyProtection="1">
      <alignment horizontal="right"/>
      <protection locked="0"/>
    </xf>
    <xf numFmtId="0" fontId="2" fillId="0" borderId="15" xfId="2" applyFont="1" applyBorder="1" applyProtection="1">
      <protection locked="0"/>
    </xf>
    <xf numFmtId="0" fontId="2" fillId="0" borderId="20" xfId="2" applyFont="1" applyBorder="1" applyProtection="1">
      <protection locked="0"/>
    </xf>
    <xf numFmtId="0" fontId="4" fillId="0" borderId="14" xfId="2" applyFont="1" applyBorder="1" applyAlignment="1" applyProtection="1">
      <alignment horizontal="center"/>
      <protection locked="0"/>
    </xf>
    <xf numFmtId="3" fontId="2" fillId="0" borderId="14" xfId="2" applyNumberFormat="1" applyFont="1" applyBorder="1"/>
    <xf numFmtId="3" fontId="2" fillId="0" borderId="14" xfId="2" applyNumberFormat="1" applyFont="1" applyFill="1" applyBorder="1"/>
    <xf numFmtId="164" fontId="2" fillId="0" borderId="10" xfId="2" applyNumberFormat="1" applyFont="1" applyBorder="1" applyAlignment="1" applyProtection="1">
      <alignment horizontal="right"/>
    </xf>
    <xf numFmtId="0" fontId="2" fillId="0" borderId="21" xfId="2" applyFont="1" applyBorder="1" applyProtection="1"/>
    <xf numFmtId="0" fontId="2" fillId="0" borderId="9" xfId="2" applyFont="1" applyBorder="1" applyProtection="1"/>
    <xf numFmtId="0" fontId="2" fillId="0" borderId="10" xfId="2" applyFont="1" applyBorder="1" applyProtection="1"/>
    <xf numFmtId="3" fontId="2" fillId="0" borderId="10" xfId="2" applyNumberFormat="1" applyFont="1" applyBorder="1"/>
    <xf numFmtId="3" fontId="2" fillId="0" borderId="10" xfId="2" applyNumberFormat="1" applyFont="1" applyFill="1" applyBorder="1"/>
    <xf numFmtId="0" fontId="5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0" applyFont="1"/>
    <xf numFmtId="16" fontId="10" fillId="0" borderId="0" xfId="0" quotePrefix="1" applyNumberFormat="1" applyFont="1"/>
    <xf numFmtId="0" fontId="10" fillId="0" borderId="0" xfId="0" quotePrefix="1" applyFont="1"/>
    <xf numFmtId="0" fontId="9" fillId="0" borderId="0" xfId="0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1" fontId="2" fillId="0" borderId="5" xfId="1" applyNumberFormat="1" applyFont="1" applyBorder="1"/>
    <xf numFmtId="49" fontId="2" fillId="0" borderId="3" xfId="1" applyNumberFormat="1" applyFont="1" applyBorder="1" applyAlignment="1" applyProtection="1">
      <alignment horizontal="center"/>
    </xf>
    <xf numFmtId="49" fontId="2" fillId="0" borderId="22" xfId="1" applyNumberFormat="1" applyFont="1" applyBorder="1" applyProtection="1"/>
    <xf numFmtId="0" fontId="2" fillId="0" borderId="16" xfId="1" quotePrefix="1" applyFont="1" applyBorder="1" applyAlignment="1" applyProtection="1">
      <alignment horizontal="center"/>
    </xf>
    <xf numFmtId="0" fontId="2" fillId="0" borderId="22" xfId="1" applyFont="1" applyBorder="1" applyAlignment="1">
      <alignment horizontal="center"/>
    </xf>
    <xf numFmtId="0" fontId="2" fillId="0" borderId="8" xfId="1" applyFont="1" applyBorder="1"/>
    <xf numFmtId="0" fontId="2" fillId="0" borderId="7" xfId="1" applyFont="1" applyBorder="1"/>
    <xf numFmtId="0" fontId="2" fillId="0" borderId="6" xfId="1" applyFont="1" applyBorder="1" applyAlignment="1" applyProtection="1">
      <alignment horizontal="center"/>
    </xf>
    <xf numFmtId="164" fontId="2" fillId="0" borderId="11" xfId="1" applyNumberFormat="1" applyFont="1" applyBorder="1" applyAlignment="1" applyProtection="1">
      <alignment horizontal="right"/>
      <protection locked="0"/>
    </xf>
    <xf numFmtId="0" fontId="2" fillId="0" borderId="18" xfId="1" applyFont="1" applyBorder="1" applyProtection="1">
      <protection locked="0"/>
    </xf>
    <xf numFmtId="0" fontId="2" fillId="0" borderId="12" xfId="1" applyFont="1" applyBorder="1" applyAlignment="1" applyProtection="1">
      <alignment horizontal="center"/>
      <protection locked="0"/>
    </xf>
    <xf numFmtId="3" fontId="2" fillId="0" borderId="12" xfId="1" applyNumberFormat="1" applyFont="1" applyBorder="1"/>
    <xf numFmtId="164" fontId="2" fillId="0" borderId="23" xfId="1" applyNumberFormat="1" applyFont="1" applyBorder="1" applyAlignment="1" applyProtection="1">
      <alignment horizontal="right"/>
      <protection locked="0"/>
    </xf>
    <xf numFmtId="0" fontId="2" fillId="0" borderId="23" xfId="1" applyFont="1" applyBorder="1" applyAlignment="1" applyProtection="1">
      <alignment horizontal="left"/>
      <protection locked="0"/>
    </xf>
    <xf numFmtId="0" fontId="2" fillId="0" borderId="23" xfId="1" applyFont="1" applyBorder="1" applyAlignment="1" applyProtection="1">
      <alignment horizontal="center"/>
      <protection locked="0"/>
    </xf>
    <xf numFmtId="3" fontId="2" fillId="0" borderId="23" xfId="1" applyNumberFormat="1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" xfId="0" applyFont="1" applyBorder="1"/>
    <xf numFmtId="0" fontId="9" fillId="0" borderId="27" xfId="0" applyFont="1" applyBorder="1"/>
    <xf numFmtId="0" fontId="9" fillId="0" borderId="19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31" xfId="0" applyFont="1" applyBorder="1"/>
    <xf numFmtId="0" fontId="9" fillId="0" borderId="18" xfId="0" applyFont="1" applyBorder="1"/>
    <xf numFmtId="0" fontId="3" fillId="0" borderId="0" xfId="1" applyFont="1"/>
    <xf numFmtId="1" fontId="4" fillId="0" borderId="1" xfId="1" applyNumberFormat="1" applyFont="1" applyBorder="1" applyAlignment="1" applyProtection="1">
      <alignment horizontal="center"/>
    </xf>
    <xf numFmtId="1" fontId="4" fillId="0" borderId="4" xfId="1" applyNumberFormat="1" applyFont="1" applyBorder="1" applyAlignment="1" applyProtection="1">
      <alignment horizontal="left"/>
    </xf>
    <xf numFmtId="1" fontId="4" fillId="0" borderId="4" xfId="1" applyNumberFormat="1" applyFont="1" applyBorder="1"/>
    <xf numFmtId="49" fontId="4" fillId="0" borderId="3" xfId="1" applyNumberFormat="1" applyFont="1" applyBorder="1" applyAlignment="1" applyProtection="1">
      <alignment horizontal="center"/>
    </xf>
    <xf numFmtId="0" fontId="4" fillId="0" borderId="22" xfId="1" applyFont="1" applyBorder="1" applyProtection="1"/>
    <xf numFmtId="0" fontId="2" fillId="0" borderId="7" xfId="1" applyFont="1" applyBorder="1" applyAlignment="1">
      <alignment horizontal="left"/>
    </xf>
    <xf numFmtId="0" fontId="2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center"/>
      <protection locked="0"/>
    </xf>
    <xf numFmtId="164" fontId="2" fillId="0" borderId="13" xfId="1" applyNumberFormat="1" applyFont="1" applyBorder="1" applyAlignment="1" applyProtection="1">
      <alignment horizontal="righ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4" fillId="0" borderId="13" xfId="1" applyFont="1" applyBorder="1" applyAlignment="1" applyProtection="1">
      <alignment horizontal="center"/>
      <protection locked="0"/>
    </xf>
    <xf numFmtId="3" fontId="2" fillId="0" borderId="13" xfId="1" applyNumberFormat="1" applyFont="1" applyBorder="1"/>
    <xf numFmtId="164" fontId="2" fillId="0" borderId="13" xfId="1" quotePrefix="1" applyNumberFormat="1" applyFont="1" applyBorder="1" applyAlignment="1" applyProtection="1">
      <alignment horizontal="right"/>
      <protection locked="0"/>
    </xf>
    <xf numFmtId="0" fontId="2" fillId="0" borderId="13" xfId="1" applyFont="1" applyFill="1" applyBorder="1" applyAlignment="1" applyProtection="1">
      <alignment horizontal="left"/>
      <protection locked="0"/>
    </xf>
    <xf numFmtId="0" fontId="2" fillId="0" borderId="13" xfId="1" applyFont="1" applyBorder="1" applyProtection="1">
      <protection locked="0"/>
    </xf>
    <xf numFmtId="164" fontId="2" fillId="0" borderId="10" xfId="1" applyNumberFormat="1" applyFont="1" applyBorder="1" applyAlignment="1" applyProtection="1">
      <alignment horizontal="right"/>
    </xf>
    <xf numFmtId="0" fontId="2" fillId="0" borderId="10" xfId="1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3" fontId="2" fillId="0" borderId="10" xfId="1" applyNumberFormat="1" applyFont="1" applyBorder="1"/>
    <xf numFmtId="3" fontId="2" fillId="0" borderId="0" xfId="1" applyNumberFormat="1" applyFont="1"/>
    <xf numFmtId="3" fontId="2" fillId="0" borderId="0" xfId="1" applyNumberFormat="1" applyFont="1" applyBorder="1"/>
    <xf numFmtId="1" fontId="2" fillId="0" borderId="11" xfId="1" applyNumberFormat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3" fillId="0" borderId="24" xfId="1" applyFont="1" applyBorder="1"/>
    <xf numFmtId="0" fontId="3" fillId="0" borderId="26" xfId="1" applyFont="1" applyBorder="1"/>
    <xf numFmtId="1" fontId="2" fillId="0" borderId="13" xfId="1" applyNumberFormat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2" xfId="1" applyFont="1" applyBorder="1"/>
    <xf numFmtId="0" fontId="3" fillId="0" borderId="19" xfId="1" applyFont="1" applyBorder="1"/>
    <xf numFmtId="0" fontId="2" fillId="0" borderId="2" xfId="1" applyFont="1" applyBorder="1" applyProtection="1">
      <protection locked="0"/>
    </xf>
    <xf numFmtId="1" fontId="2" fillId="0" borderId="14" xfId="1" applyNumberFormat="1" applyFont="1" applyBorder="1" applyAlignment="1" applyProtection="1">
      <alignment horizontal="center"/>
    </xf>
    <xf numFmtId="0" fontId="2" fillId="0" borderId="15" xfId="1" applyFont="1" applyBorder="1" applyProtection="1"/>
    <xf numFmtId="1" fontId="2" fillId="0" borderId="10" xfId="1" applyNumberFormat="1" applyFont="1" applyBorder="1" applyAlignment="1" applyProtection="1">
      <alignment horizontal="right"/>
    </xf>
    <xf numFmtId="0" fontId="2" fillId="0" borderId="34" xfId="1" applyFont="1" applyBorder="1" applyProtection="1"/>
    <xf numFmtId="0" fontId="3" fillId="0" borderId="21" xfId="1" applyFont="1" applyBorder="1"/>
    <xf numFmtId="0" fontId="3" fillId="0" borderId="9" xfId="1" applyFont="1" applyBorder="1"/>
    <xf numFmtId="0" fontId="12" fillId="0" borderId="0" xfId="1" applyFont="1" applyAlignment="1">
      <alignment horizontal="left"/>
    </xf>
    <xf numFmtId="0" fontId="12" fillId="0" borderId="0" xfId="1" applyFont="1"/>
    <xf numFmtId="0" fontId="6" fillId="0" borderId="0" xfId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31" xfId="1" applyNumberFormat="1" applyFont="1" applyBorder="1"/>
    <xf numFmtId="0" fontId="6" fillId="0" borderId="0" xfId="1" applyFont="1"/>
    <xf numFmtId="0" fontId="2" fillId="0" borderId="0" xfId="1" applyFont="1" applyAlignment="1">
      <alignment horizontal="left"/>
    </xf>
    <xf numFmtId="3" fontId="2" fillId="0" borderId="34" xfId="1" applyNumberFormat="1" applyFont="1" applyBorder="1"/>
    <xf numFmtId="3" fontId="2" fillId="0" borderId="27" xfId="1" applyNumberFormat="1" applyFont="1" applyBorder="1"/>
    <xf numFmtId="3" fontId="2" fillId="0" borderId="33" xfId="1" applyNumberFormat="1" applyFont="1" applyBorder="1"/>
    <xf numFmtId="0" fontId="9" fillId="0" borderId="0" xfId="0" applyFont="1" applyFill="1"/>
    <xf numFmtId="0" fontId="12" fillId="0" borderId="0" xfId="2" applyFont="1"/>
    <xf numFmtId="164" fontId="2" fillId="2" borderId="14" xfId="2" applyNumberFormat="1" applyFont="1" applyFill="1" applyBorder="1" applyAlignment="1" applyProtection="1">
      <alignment horizontal="right"/>
      <protection locked="0"/>
    </xf>
    <xf numFmtId="0" fontId="2" fillId="2" borderId="2" xfId="2" applyFont="1" applyFill="1" applyBorder="1" applyProtection="1">
      <protection locked="0"/>
    </xf>
    <xf numFmtId="0" fontId="2" fillId="2" borderId="19" xfId="2" applyFont="1" applyFill="1" applyBorder="1" applyProtection="1">
      <protection locked="0"/>
    </xf>
    <xf numFmtId="0" fontId="4" fillId="2" borderId="13" xfId="2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indent="3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0" xfId="1" applyNumberFormat="1" applyFont="1" applyFill="1" applyBorder="1"/>
    <xf numFmtId="3" fontId="2" fillId="0" borderId="23" xfId="1" applyNumberFormat="1" applyFont="1" applyFill="1" applyBorder="1"/>
    <xf numFmtId="0" fontId="10" fillId="0" borderId="0" xfId="0" applyFont="1"/>
    <xf numFmtId="165" fontId="2" fillId="0" borderId="11" xfId="1" applyNumberFormat="1" applyFont="1" applyBorder="1" applyAlignment="1" applyProtection="1">
      <alignment horizontal="right"/>
      <protection locked="0"/>
    </xf>
    <xf numFmtId="165" fontId="2" fillId="0" borderId="23" xfId="1" applyNumberFormat="1" applyFont="1" applyBorder="1" applyAlignment="1" applyProtection="1">
      <alignment horizontal="right"/>
      <protection locked="0"/>
    </xf>
    <xf numFmtId="165" fontId="2" fillId="0" borderId="13" xfId="1" applyNumberFormat="1" applyFont="1" applyBorder="1" applyAlignment="1" applyProtection="1">
      <alignment horizontal="right"/>
      <protection locked="0"/>
    </xf>
    <xf numFmtId="0" fontId="2" fillId="0" borderId="19" xfId="1" applyFont="1" applyBorder="1" applyProtection="1">
      <protection locked="0"/>
    </xf>
    <xf numFmtId="0" fontId="2" fillId="0" borderId="13" xfId="1" applyFont="1" applyBorder="1" applyAlignment="1" applyProtection="1">
      <alignment horizontal="center"/>
      <protection locked="0"/>
    </xf>
    <xf numFmtId="1" fontId="2" fillId="0" borderId="4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22" xfId="2" applyNumberFormat="1" applyFont="1" applyBorder="1" applyAlignment="1">
      <alignment horizontal="center"/>
    </xf>
    <xf numFmtId="3" fontId="2" fillId="0" borderId="33" xfId="2" applyNumberFormat="1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3" fontId="2" fillId="0" borderId="4" xfId="2" applyNumberFormat="1" applyFont="1" applyBorder="1" applyAlignment="1">
      <alignment horizontal="center"/>
    </xf>
    <xf numFmtId="1" fontId="2" fillId="0" borderId="32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22" xfId="1" applyNumberFormat="1" applyFont="1" applyBorder="1" applyAlignment="1">
      <alignment horizontal="center"/>
    </xf>
    <xf numFmtId="0" fontId="2" fillId="0" borderId="16" xfId="1" applyFont="1" applyBorder="1"/>
    <xf numFmtId="3" fontId="2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2" xfId="1" applyFont="1" applyBorder="1"/>
    <xf numFmtId="0" fontId="2" fillId="0" borderId="6" xfId="1" applyFont="1" applyBorder="1"/>
    <xf numFmtId="0" fontId="2" fillId="0" borderId="5" xfId="1" applyFont="1" applyBorder="1" applyAlignment="1">
      <alignment horizontal="left"/>
    </xf>
    <xf numFmtId="49" fontId="2" fillId="0" borderId="16" xfId="1" applyNumberFormat="1" applyFont="1" applyBorder="1" applyProtection="1"/>
    <xf numFmtId="0" fontId="2" fillId="0" borderId="4" xfId="1" applyFont="1" applyBorder="1" applyAlignment="1">
      <alignment horizontal="center"/>
    </xf>
    <xf numFmtId="49" fontId="2" fillId="0" borderId="22" xfId="1" applyNumberFormat="1" applyFont="1" applyBorder="1" applyAlignment="1" applyProtection="1">
      <alignment horizontal="center"/>
    </xf>
    <xf numFmtId="0" fontId="2" fillId="0" borderId="4" xfId="1" quotePrefix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center"/>
    </xf>
    <xf numFmtId="1" fontId="2" fillId="0" borderId="32" xfId="1" applyNumberFormat="1" applyFont="1" applyBorder="1" applyAlignment="1">
      <alignment horizontal="center"/>
    </xf>
    <xf numFmtId="3" fontId="2" fillId="0" borderId="33" xfId="1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9" fillId="0" borderId="0" xfId="0" applyNumberFormat="1" applyFont="1"/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3" fontId="2" fillId="0" borderId="8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1" fontId="13" fillId="0" borderId="4" xfId="1" applyNumberFormat="1" applyFont="1" applyBorder="1" applyAlignment="1">
      <alignment horizontal="center"/>
    </xf>
    <xf numFmtId="3" fontId="13" fillId="0" borderId="22" xfId="1" applyNumberFormat="1" applyFont="1" applyBorder="1" applyAlignment="1">
      <alignment horizontal="center"/>
    </xf>
    <xf numFmtId="3" fontId="13" fillId="0" borderId="7" xfId="1" applyNumberFormat="1" applyFont="1" applyBorder="1" applyAlignment="1">
      <alignment horizontal="center"/>
    </xf>
    <xf numFmtId="3" fontId="13" fillId="0" borderId="33" xfId="1" applyNumberFormat="1" applyFont="1" applyBorder="1" applyAlignment="1">
      <alignment horizontal="center"/>
    </xf>
    <xf numFmtId="3" fontId="13" fillId="0" borderId="6" xfId="1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3" fontId="13" fillId="0" borderId="3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1" fontId="13" fillId="0" borderId="32" xfId="1" applyNumberFormat="1" applyFont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3" fillId="0" borderId="4" xfId="1" applyNumberFormat="1" applyFont="1" applyBorder="1"/>
    <xf numFmtId="3" fontId="13" fillId="0" borderId="0" xfId="1" applyNumberFormat="1" applyFont="1" applyBorder="1" applyAlignment="1">
      <alignment horizontal="center"/>
    </xf>
    <xf numFmtId="0" fontId="13" fillId="0" borderId="22" xfId="1" quotePrefix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22" xfId="1" applyFont="1" applyBorder="1" applyAlignment="1" applyProtection="1">
      <alignment horizontal="center" textRotation="90"/>
    </xf>
    <xf numFmtId="0" fontId="4" fillId="0" borderId="7" xfId="1" applyFont="1" applyBorder="1" applyAlignment="1" applyProtection="1">
      <alignment horizontal="center" textRotation="90"/>
    </xf>
    <xf numFmtId="0" fontId="13" fillId="0" borderId="22" xfId="1" applyFont="1" applyBorder="1" applyAlignment="1" applyProtection="1">
      <alignment horizontal="center" textRotation="90"/>
    </xf>
    <xf numFmtId="0" fontId="13" fillId="0" borderId="7" xfId="1" applyFont="1" applyBorder="1" applyAlignment="1" applyProtection="1">
      <alignment horizontal="center" textRotation="90"/>
    </xf>
    <xf numFmtId="0" fontId="4" fillId="0" borderId="28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workbookViewId="0">
      <selection activeCell="K6" sqref="K6"/>
    </sheetView>
  </sheetViews>
  <sheetFormatPr baseColWidth="10" defaultRowHeight="15.75" x14ac:dyDescent="0.25"/>
  <cols>
    <col min="1" max="1" width="4.7109375" style="44" customWidth="1"/>
    <col min="2" max="16384" width="11.42578125" style="44"/>
  </cols>
  <sheetData>
    <row r="1" spans="1:5" x14ac:dyDescent="0.25">
      <c r="A1" s="139" t="s">
        <v>178</v>
      </c>
    </row>
    <row r="3" spans="1:5" x14ac:dyDescent="0.25">
      <c r="A3" s="44" t="s">
        <v>179</v>
      </c>
    </row>
    <row r="4" spans="1:5" x14ac:dyDescent="0.25">
      <c r="A4" s="44" t="s">
        <v>180</v>
      </c>
    </row>
    <row r="7" spans="1:5" x14ac:dyDescent="0.25">
      <c r="A7" s="45" t="s">
        <v>160</v>
      </c>
    </row>
    <row r="8" spans="1:5" x14ac:dyDescent="0.25">
      <c r="A8" s="45"/>
    </row>
    <row r="9" spans="1:5" x14ac:dyDescent="0.25">
      <c r="A9" s="44" t="s">
        <v>37</v>
      </c>
    </row>
    <row r="10" spans="1:5" x14ac:dyDescent="0.25">
      <c r="A10" s="44" t="s">
        <v>38</v>
      </c>
    </row>
    <row r="11" spans="1:5" x14ac:dyDescent="0.25">
      <c r="A11" s="44" t="s">
        <v>39</v>
      </c>
    </row>
    <row r="12" spans="1:5" x14ac:dyDescent="0.25">
      <c r="A12" s="126" t="s">
        <v>40</v>
      </c>
      <c r="B12" s="126"/>
      <c r="C12" s="126"/>
      <c r="D12" s="126"/>
      <c r="E12" s="126"/>
    </row>
    <row r="15" spans="1:5" x14ac:dyDescent="0.25">
      <c r="A15" s="46" t="s">
        <v>166</v>
      </c>
    </row>
    <row r="17" spans="1:2" x14ac:dyDescent="0.25">
      <c r="A17" s="47">
        <v>1</v>
      </c>
      <c r="B17" s="44" t="s">
        <v>41</v>
      </c>
    </row>
    <row r="18" spans="1:2" x14ac:dyDescent="0.25">
      <c r="A18" s="47">
        <v>2</v>
      </c>
      <c r="B18" s="44" t="s">
        <v>42</v>
      </c>
    </row>
    <row r="19" spans="1:2" x14ac:dyDescent="0.25">
      <c r="A19" s="47"/>
      <c r="B19" s="44" t="s">
        <v>43</v>
      </c>
    </row>
    <row r="20" spans="1:2" x14ac:dyDescent="0.25">
      <c r="A20" s="47"/>
      <c r="B20" s="44" t="s">
        <v>44</v>
      </c>
    </row>
    <row r="21" spans="1:2" x14ac:dyDescent="0.25">
      <c r="A21" s="47"/>
      <c r="B21" s="44" t="s">
        <v>161</v>
      </c>
    </row>
    <row r="22" spans="1:2" x14ac:dyDescent="0.25">
      <c r="A22" s="47">
        <v>3</v>
      </c>
      <c r="B22" s="44" t="s">
        <v>162</v>
      </c>
    </row>
    <row r="23" spans="1:2" x14ac:dyDescent="0.25">
      <c r="A23" s="47"/>
      <c r="B23" s="44" t="s">
        <v>45</v>
      </c>
    </row>
    <row r="24" spans="1:2" x14ac:dyDescent="0.25">
      <c r="A24" s="47"/>
      <c r="B24" s="44" t="s">
        <v>163</v>
      </c>
    </row>
    <row r="25" spans="1:2" x14ac:dyDescent="0.25">
      <c r="A25" s="47">
        <v>4</v>
      </c>
      <c r="B25" s="44" t="s">
        <v>46</v>
      </c>
    </row>
    <row r="26" spans="1:2" x14ac:dyDescent="0.25">
      <c r="A26" s="47"/>
      <c r="B26" s="44" t="s">
        <v>47</v>
      </c>
    </row>
    <row r="27" spans="1:2" x14ac:dyDescent="0.25">
      <c r="A27" s="47"/>
      <c r="B27" s="44" t="s">
        <v>164</v>
      </c>
    </row>
    <row r="28" spans="1:2" x14ac:dyDescent="0.25">
      <c r="A28" s="47"/>
      <c r="B28" s="44" t="s">
        <v>165</v>
      </c>
    </row>
    <row r="29" spans="1:2" x14ac:dyDescent="0.25">
      <c r="A29" s="47">
        <v>5</v>
      </c>
      <c r="B29" s="44" t="s">
        <v>48</v>
      </c>
    </row>
    <row r="30" spans="1:2" x14ac:dyDescent="0.25">
      <c r="A30" s="47"/>
      <c r="B30" s="44" t="s">
        <v>49</v>
      </c>
    </row>
    <row r="31" spans="1:2" x14ac:dyDescent="0.25">
      <c r="A31" s="47"/>
      <c r="B31" s="44" t="s">
        <v>50</v>
      </c>
    </row>
    <row r="32" spans="1:2" x14ac:dyDescent="0.25">
      <c r="A32" s="47"/>
      <c r="B32" s="44" t="s">
        <v>51</v>
      </c>
    </row>
    <row r="33" spans="1:2" x14ac:dyDescent="0.25">
      <c r="A33" s="47">
        <v>6</v>
      </c>
      <c r="B33" s="44" t="s">
        <v>52</v>
      </c>
    </row>
    <row r="34" spans="1:2" x14ac:dyDescent="0.25">
      <c r="A34" s="47">
        <v>7</v>
      </c>
      <c r="B34" s="44" t="s">
        <v>53</v>
      </c>
    </row>
    <row r="35" spans="1:2" x14ac:dyDescent="0.25">
      <c r="A35" s="47"/>
      <c r="B35" s="44" t="s">
        <v>54</v>
      </c>
    </row>
    <row r="36" spans="1:2" x14ac:dyDescent="0.25">
      <c r="A36" s="47"/>
      <c r="B36" s="44" t="s">
        <v>55</v>
      </c>
    </row>
    <row r="37" spans="1:2" x14ac:dyDescent="0.25">
      <c r="A37" s="47">
        <v>8</v>
      </c>
      <c r="B37" s="44" t="s">
        <v>56</v>
      </c>
    </row>
    <row r="38" spans="1:2" x14ac:dyDescent="0.25">
      <c r="A38" s="47"/>
      <c r="B38" s="44" t="s">
        <v>57</v>
      </c>
    </row>
    <row r="39" spans="1:2" x14ac:dyDescent="0.25">
      <c r="A39" s="47"/>
      <c r="B39" s="44" t="s">
        <v>58</v>
      </c>
    </row>
    <row r="40" spans="1:2" x14ac:dyDescent="0.25">
      <c r="A40" s="47">
        <v>9</v>
      </c>
      <c r="B40" s="44" t="s">
        <v>59</v>
      </c>
    </row>
    <row r="41" spans="1:2" x14ac:dyDescent="0.25">
      <c r="A41" s="47"/>
      <c r="B41" s="44" t="s">
        <v>60</v>
      </c>
    </row>
    <row r="42" spans="1:2" x14ac:dyDescent="0.25">
      <c r="A42" s="47"/>
      <c r="B42" s="44" t="s">
        <v>61</v>
      </c>
    </row>
    <row r="43" spans="1:2" x14ac:dyDescent="0.25">
      <c r="A43" s="47">
        <v>10</v>
      </c>
      <c r="B43" s="44" t="s">
        <v>62</v>
      </c>
    </row>
    <row r="44" spans="1:2" x14ac:dyDescent="0.25">
      <c r="A44" s="47"/>
      <c r="B44" s="44" t="s">
        <v>63</v>
      </c>
    </row>
    <row r="45" spans="1:2" x14ac:dyDescent="0.25">
      <c r="A45" s="47"/>
      <c r="B45" s="44" t="s">
        <v>64</v>
      </c>
    </row>
    <row r="46" spans="1:2" x14ac:dyDescent="0.25">
      <c r="A46" s="47"/>
      <c r="B46" s="44" t="s">
        <v>65</v>
      </c>
    </row>
    <row r="47" spans="1:2" x14ac:dyDescent="0.25">
      <c r="A47" s="47"/>
      <c r="B47" s="44" t="s">
        <v>66</v>
      </c>
    </row>
    <row r="48" spans="1:2" x14ac:dyDescent="0.25">
      <c r="A48" s="47">
        <v>11</v>
      </c>
      <c r="B48" s="44" t="s">
        <v>67</v>
      </c>
    </row>
    <row r="49" spans="1:2" x14ac:dyDescent="0.25">
      <c r="A49" s="47"/>
      <c r="B49" s="44" t="s">
        <v>68</v>
      </c>
    </row>
    <row r="50" spans="1:2" x14ac:dyDescent="0.25">
      <c r="A50" s="47"/>
      <c r="B50" s="44" t="s">
        <v>69</v>
      </c>
    </row>
    <row r="51" spans="1:2" x14ac:dyDescent="0.25">
      <c r="A51" s="47"/>
    </row>
    <row r="52" spans="1:2" x14ac:dyDescent="0.25">
      <c r="A52" s="47"/>
    </row>
    <row r="53" spans="1:2" x14ac:dyDescent="0.25">
      <c r="A53" s="47"/>
    </row>
    <row r="54" spans="1:2" x14ac:dyDescent="0.25">
      <c r="A54" s="4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4.1 til 4.3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showZeros="0" tabSelected="1" workbookViewId="0">
      <selection activeCell="D22" sqref="D22"/>
    </sheetView>
  </sheetViews>
  <sheetFormatPr baseColWidth="10" defaultRowHeight="15" x14ac:dyDescent="0.2"/>
  <cols>
    <col min="1" max="1" width="6.140625" style="2" bestFit="1" customWidth="1"/>
    <col min="2" max="2" width="17.85546875" style="2" customWidth="1"/>
    <col min="3" max="3" width="2.7109375" style="2" customWidth="1"/>
    <col min="4" max="4" width="3.85546875" style="2" bestFit="1" customWidth="1"/>
    <col min="5" max="23" width="9.5703125" style="2" customWidth="1"/>
    <col min="24" max="24" width="3.28515625" style="2" customWidth="1"/>
    <col min="25" max="249" width="11.42578125" style="2"/>
    <col min="250" max="250" width="6.140625" style="2" bestFit="1" customWidth="1"/>
    <col min="251" max="251" width="17.85546875" style="2" customWidth="1"/>
    <col min="252" max="252" width="2.7109375" style="2" customWidth="1"/>
    <col min="253" max="253" width="3.85546875" style="2" bestFit="1" customWidth="1"/>
    <col min="254" max="273" width="9.5703125" style="2" customWidth="1"/>
    <col min="274" max="274" width="3.28515625" style="2" customWidth="1"/>
    <col min="275" max="505" width="11.42578125" style="2"/>
    <col min="506" max="506" width="6.140625" style="2" bestFit="1" customWidth="1"/>
    <col min="507" max="507" width="17.85546875" style="2" customWidth="1"/>
    <col min="508" max="508" width="2.7109375" style="2" customWidth="1"/>
    <col min="509" max="509" width="3.85546875" style="2" bestFit="1" customWidth="1"/>
    <col min="510" max="529" width="9.5703125" style="2" customWidth="1"/>
    <col min="530" max="530" width="3.28515625" style="2" customWidth="1"/>
    <col min="531" max="761" width="11.42578125" style="2"/>
    <col min="762" max="762" width="6.140625" style="2" bestFit="1" customWidth="1"/>
    <col min="763" max="763" width="17.85546875" style="2" customWidth="1"/>
    <col min="764" max="764" width="2.7109375" style="2" customWidth="1"/>
    <col min="765" max="765" width="3.85546875" style="2" bestFit="1" customWidth="1"/>
    <col min="766" max="785" width="9.5703125" style="2" customWidth="1"/>
    <col min="786" max="786" width="3.28515625" style="2" customWidth="1"/>
    <col min="787" max="1017" width="11.42578125" style="2"/>
    <col min="1018" max="1018" width="6.140625" style="2" bestFit="1" customWidth="1"/>
    <col min="1019" max="1019" width="17.85546875" style="2" customWidth="1"/>
    <col min="1020" max="1020" width="2.7109375" style="2" customWidth="1"/>
    <col min="1021" max="1021" width="3.85546875" style="2" bestFit="1" customWidth="1"/>
    <col min="1022" max="1041" width="9.5703125" style="2" customWidth="1"/>
    <col min="1042" max="1042" width="3.28515625" style="2" customWidth="1"/>
    <col min="1043" max="1273" width="11.42578125" style="2"/>
    <col min="1274" max="1274" width="6.140625" style="2" bestFit="1" customWidth="1"/>
    <col min="1275" max="1275" width="17.85546875" style="2" customWidth="1"/>
    <col min="1276" max="1276" width="2.7109375" style="2" customWidth="1"/>
    <col min="1277" max="1277" width="3.85546875" style="2" bestFit="1" customWidth="1"/>
    <col min="1278" max="1297" width="9.5703125" style="2" customWidth="1"/>
    <col min="1298" max="1298" width="3.28515625" style="2" customWidth="1"/>
    <col min="1299" max="1529" width="11.42578125" style="2"/>
    <col min="1530" max="1530" width="6.140625" style="2" bestFit="1" customWidth="1"/>
    <col min="1531" max="1531" width="17.85546875" style="2" customWidth="1"/>
    <col min="1532" max="1532" width="2.7109375" style="2" customWidth="1"/>
    <col min="1533" max="1533" width="3.85546875" style="2" bestFit="1" customWidth="1"/>
    <col min="1534" max="1553" width="9.5703125" style="2" customWidth="1"/>
    <col min="1554" max="1554" width="3.28515625" style="2" customWidth="1"/>
    <col min="1555" max="1785" width="11.42578125" style="2"/>
    <col min="1786" max="1786" width="6.140625" style="2" bestFit="1" customWidth="1"/>
    <col min="1787" max="1787" width="17.85546875" style="2" customWidth="1"/>
    <col min="1788" max="1788" width="2.7109375" style="2" customWidth="1"/>
    <col min="1789" max="1789" width="3.85546875" style="2" bestFit="1" customWidth="1"/>
    <col min="1790" max="1809" width="9.5703125" style="2" customWidth="1"/>
    <col min="1810" max="1810" width="3.28515625" style="2" customWidth="1"/>
    <col min="1811" max="2041" width="11.42578125" style="2"/>
    <col min="2042" max="2042" width="6.140625" style="2" bestFit="1" customWidth="1"/>
    <col min="2043" max="2043" width="17.85546875" style="2" customWidth="1"/>
    <col min="2044" max="2044" width="2.7109375" style="2" customWidth="1"/>
    <col min="2045" max="2045" width="3.85546875" style="2" bestFit="1" customWidth="1"/>
    <col min="2046" max="2065" width="9.5703125" style="2" customWidth="1"/>
    <col min="2066" max="2066" width="3.28515625" style="2" customWidth="1"/>
    <col min="2067" max="2297" width="11.42578125" style="2"/>
    <col min="2298" max="2298" width="6.140625" style="2" bestFit="1" customWidth="1"/>
    <col min="2299" max="2299" width="17.85546875" style="2" customWidth="1"/>
    <col min="2300" max="2300" width="2.7109375" style="2" customWidth="1"/>
    <col min="2301" max="2301" width="3.85546875" style="2" bestFit="1" customWidth="1"/>
    <col min="2302" max="2321" width="9.5703125" style="2" customWidth="1"/>
    <col min="2322" max="2322" width="3.28515625" style="2" customWidth="1"/>
    <col min="2323" max="2553" width="11.42578125" style="2"/>
    <col min="2554" max="2554" width="6.140625" style="2" bestFit="1" customWidth="1"/>
    <col min="2555" max="2555" width="17.85546875" style="2" customWidth="1"/>
    <col min="2556" max="2556" width="2.7109375" style="2" customWidth="1"/>
    <col min="2557" max="2557" width="3.85546875" style="2" bestFit="1" customWidth="1"/>
    <col min="2558" max="2577" width="9.5703125" style="2" customWidth="1"/>
    <col min="2578" max="2578" width="3.28515625" style="2" customWidth="1"/>
    <col min="2579" max="2809" width="11.42578125" style="2"/>
    <col min="2810" max="2810" width="6.140625" style="2" bestFit="1" customWidth="1"/>
    <col min="2811" max="2811" width="17.85546875" style="2" customWidth="1"/>
    <col min="2812" max="2812" width="2.7109375" style="2" customWidth="1"/>
    <col min="2813" max="2813" width="3.85546875" style="2" bestFit="1" customWidth="1"/>
    <col min="2814" max="2833" width="9.5703125" style="2" customWidth="1"/>
    <col min="2834" max="2834" width="3.28515625" style="2" customWidth="1"/>
    <col min="2835" max="3065" width="11.42578125" style="2"/>
    <col min="3066" max="3066" width="6.140625" style="2" bestFit="1" customWidth="1"/>
    <col min="3067" max="3067" width="17.85546875" style="2" customWidth="1"/>
    <col min="3068" max="3068" width="2.7109375" style="2" customWidth="1"/>
    <col min="3069" max="3069" width="3.85546875" style="2" bestFit="1" customWidth="1"/>
    <col min="3070" max="3089" width="9.5703125" style="2" customWidth="1"/>
    <col min="3090" max="3090" width="3.28515625" style="2" customWidth="1"/>
    <col min="3091" max="3321" width="11.42578125" style="2"/>
    <col min="3322" max="3322" width="6.140625" style="2" bestFit="1" customWidth="1"/>
    <col min="3323" max="3323" width="17.85546875" style="2" customWidth="1"/>
    <col min="3324" max="3324" width="2.7109375" style="2" customWidth="1"/>
    <col min="3325" max="3325" width="3.85546875" style="2" bestFit="1" customWidth="1"/>
    <col min="3326" max="3345" width="9.5703125" style="2" customWidth="1"/>
    <col min="3346" max="3346" width="3.28515625" style="2" customWidth="1"/>
    <col min="3347" max="3577" width="11.42578125" style="2"/>
    <col min="3578" max="3578" width="6.140625" style="2" bestFit="1" customWidth="1"/>
    <col min="3579" max="3579" width="17.85546875" style="2" customWidth="1"/>
    <col min="3580" max="3580" width="2.7109375" style="2" customWidth="1"/>
    <col min="3581" max="3581" width="3.85546875" style="2" bestFit="1" customWidth="1"/>
    <col min="3582" max="3601" width="9.5703125" style="2" customWidth="1"/>
    <col min="3602" max="3602" width="3.28515625" style="2" customWidth="1"/>
    <col min="3603" max="3833" width="11.42578125" style="2"/>
    <col min="3834" max="3834" width="6.140625" style="2" bestFit="1" customWidth="1"/>
    <col min="3835" max="3835" width="17.85546875" style="2" customWidth="1"/>
    <col min="3836" max="3836" width="2.7109375" style="2" customWidth="1"/>
    <col min="3837" max="3837" width="3.85546875" style="2" bestFit="1" customWidth="1"/>
    <col min="3838" max="3857" width="9.5703125" style="2" customWidth="1"/>
    <col min="3858" max="3858" width="3.28515625" style="2" customWidth="1"/>
    <col min="3859" max="4089" width="11.42578125" style="2"/>
    <col min="4090" max="4090" width="6.140625" style="2" bestFit="1" customWidth="1"/>
    <col min="4091" max="4091" width="17.85546875" style="2" customWidth="1"/>
    <col min="4092" max="4092" width="2.7109375" style="2" customWidth="1"/>
    <col min="4093" max="4093" width="3.85546875" style="2" bestFit="1" customWidth="1"/>
    <col min="4094" max="4113" width="9.5703125" style="2" customWidth="1"/>
    <col min="4114" max="4114" width="3.28515625" style="2" customWidth="1"/>
    <col min="4115" max="4345" width="11.42578125" style="2"/>
    <col min="4346" max="4346" width="6.140625" style="2" bestFit="1" customWidth="1"/>
    <col min="4347" max="4347" width="17.85546875" style="2" customWidth="1"/>
    <col min="4348" max="4348" width="2.7109375" style="2" customWidth="1"/>
    <col min="4349" max="4349" width="3.85546875" style="2" bestFit="1" customWidth="1"/>
    <col min="4350" max="4369" width="9.5703125" style="2" customWidth="1"/>
    <col min="4370" max="4370" width="3.28515625" style="2" customWidth="1"/>
    <col min="4371" max="4601" width="11.42578125" style="2"/>
    <col min="4602" max="4602" width="6.140625" style="2" bestFit="1" customWidth="1"/>
    <col min="4603" max="4603" width="17.85546875" style="2" customWidth="1"/>
    <col min="4604" max="4604" width="2.7109375" style="2" customWidth="1"/>
    <col min="4605" max="4605" width="3.85546875" style="2" bestFit="1" customWidth="1"/>
    <col min="4606" max="4625" width="9.5703125" style="2" customWidth="1"/>
    <col min="4626" max="4626" width="3.28515625" style="2" customWidth="1"/>
    <col min="4627" max="4857" width="11.42578125" style="2"/>
    <col min="4858" max="4858" width="6.140625" style="2" bestFit="1" customWidth="1"/>
    <col min="4859" max="4859" width="17.85546875" style="2" customWidth="1"/>
    <col min="4860" max="4860" width="2.7109375" style="2" customWidth="1"/>
    <col min="4861" max="4861" width="3.85546875" style="2" bestFit="1" customWidth="1"/>
    <col min="4862" max="4881" width="9.5703125" style="2" customWidth="1"/>
    <col min="4882" max="4882" width="3.28515625" style="2" customWidth="1"/>
    <col min="4883" max="5113" width="11.42578125" style="2"/>
    <col min="5114" max="5114" width="6.140625" style="2" bestFit="1" customWidth="1"/>
    <col min="5115" max="5115" width="17.85546875" style="2" customWidth="1"/>
    <col min="5116" max="5116" width="2.7109375" style="2" customWidth="1"/>
    <col min="5117" max="5117" width="3.85546875" style="2" bestFit="1" customWidth="1"/>
    <col min="5118" max="5137" width="9.5703125" style="2" customWidth="1"/>
    <col min="5138" max="5138" width="3.28515625" style="2" customWidth="1"/>
    <col min="5139" max="5369" width="11.42578125" style="2"/>
    <col min="5370" max="5370" width="6.140625" style="2" bestFit="1" customWidth="1"/>
    <col min="5371" max="5371" width="17.85546875" style="2" customWidth="1"/>
    <col min="5372" max="5372" width="2.7109375" style="2" customWidth="1"/>
    <col min="5373" max="5373" width="3.85546875" style="2" bestFit="1" customWidth="1"/>
    <col min="5374" max="5393" width="9.5703125" style="2" customWidth="1"/>
    <col min="5394" max="5394" width="3.28515625" style="2" customWidth="1"/>
    <col min="5395" max="5625" width="11.42578125" style="2"/>
    <col min="5626" max="5626" width="6.140625" style="2" bestFit="1" customWidth="1"/>
    <col min="5627" max="5627" width="17.85546875" style="2" customWidth="1"/>
    <col min="5628" max="5628" width="2.7109375" style="2" customWidth="1"/>
    <col min="5629" max="5629" width="3.85546875" style="2" bestFit="1" customWidth="1"/>
    <col min="5630" max="5649" width="9.5703125" style="2" customWidth="1"/>
    <col min="5650" max="5650" width="3.28515625" style="2" customWidth="1"/>
    <col min="5651" max="5881" width="11.42578125" style="2"/>
    <col min="5882" max="5882" width="6.140625" style="2" bestFit="1" customWidth="1"/>
    <col min="5883" max="5883" width="17.85546875" style="2" customWidth="1"/>
    <col min="5884" max="5884" width="2.7109375" style="2" customWidth="1"/>
    <col min="5885" max="5885" width="3.85546875" style="2" bestFit="1" customWidth="1"/>
    <col min="5886" max="5905" width="9.5703125" style="2" customWidth="1"/>
    <col min="5906" max="5906" width="3.28515625" style="2" customWidth="1"/>
    <col min="5907" max="6137" width="11.42578125" style="2"/>
    <col min="6138" max="6138" width="6.140625" style="2" bestFit="1" customWidth="1"/>
    <col min="6139" max="6139" width="17.85546875" style="2" customWidth="1"/>
    <col min="6140" max="6140" width="2.7109375" style="2" customWidth="1"/>
    <col min="6141" max="6141" width="3.85546875" style="2" bestFit="1" customWidth="1"/>
    <col min="6142" max="6161" width="9.5703125" style="2" customWidth="1"/>
    <col min="6162" max="6162" width="3.28515625" style="2" customWidth="1"/>
    <col min="6163" max="6393" width="11.42578125" style="2"/>
    <col min="6394" max="6394" width="6.140625" style="2" bestFit="1" customWidth="1"/>
    <col min="6395" max="6395" width="17.85546875" style="2" customWidth="1"/>
    <col min="6396" max="6396" width="2.7109375" style="2" customWidth="1"/>
    <col min="6397" max="6397" width="3.85546875" style="2" bestFit="1" customWidth="1"/>
    <col min="6398" max="6417" width="9.5703125" style="2" customWidth="1"/>
    <col min="6418" max="6418" width="3.28515625" style="2" customWidth="1"/>
    <col min="6419" max="6649" width="11.42578125" style="2"/>
    <col min="6650" max="6650" width="6.140625" style="2" bestFit="1" customWidth="1"/>
    <col min="6651" max="6651" width="17.85546875" style="2" customWidth="1"/>
    <col min="6652" max="6652" width="2.7109375" style="2" customWidth="1"/>
    <col min="6653" max="6653" width="3.85546875" style="2" bestFit="1" customWidth="1"/>
    <col min="6654" max="6673" width="9.5703125" style="2" customWidth="1"/>
    <col min="6674" max="6674" width="3.28515625" style="2" customWidth="1"/>
    <col min="6675" max="6905" width="11.42578125" style="2"/>
    <col min="6906" max="6906" width="6.140625" style="2" bestFit="1" customWidth="1"/>
    <col min="6907" max="6907" width="17.85546875" style="2" customWidth="1"/>
    <col min="6908" max="6908" width="2.7109375" style="2" customWidth="1"/>
    <col min="6909" max="6909" width="3.85546875" style="2" bestFit="1" customWidth="1"/>
    <col min="6910" max="6929" width="9.5703125" style="2" customWidth="1"/>
    <col min="6930" max="6930" width="3.28515625" style="2" customWidth="1"/>
    <col min="6931" max="7161" width="11.42578125" style="2"/>
    <col min="7162" max="7162" width="6.140625" style="2" bestFit="1" customWidth="1"/>
    <col min="7163" max="7163" width="17.85546875" style="2" customWidth="1"/>
    <col min="7164" max="7164" width="2.7109375" style="2" customWidth="1"/>
    <col min="7165" max="7165" width="3.85546875" style="2" bestFit="1" customWidth="1"/>
    <col min="7166" max="7185" width="9.5703125" style="2" customWidth="1"/>
    <col min="7186" max="7186" width="3.28515625" style="2" customWidth="1"/>
    <col min="7187" max="7417" width="11.42578125" style="2"/>
    <col min="7418" max="7418" width="6.140625" style="2" bestFit="1" customWidth="1"/>
    <col min="7419" max="7419" width="17.85546875" style="2" customWidth="1"/>
    <col min="7420" max="7420" width="2.7109375" style="2" customWidth="1"/>
    <col min="7421" max="7421" width="3.85546875" style="2" bestFit="1" customWidth="1"/>
    <col min="7422" max="7441" width="9.5703125" style="2" customWidth="1"/>
    <col min="7442" max="7442" width="3.28515625" style="2" customWidth="1"/>
    <col min="7443" max="7673" width="11.42578125" style="2"/>
    <col min="7674" max="7674" width="6.140625" style="2" bestFit="1" customWidth="1"/>
    <col min="7675" max="7675" width="17.85546875" style="2" customWidth="1"/>
    <col min="7676" max="7676" width="2.7109375" style="2" customWidth="1"/>
    <col min="7677" max="7677" width="3.85546875" style="2" bestFit="1" customWidth="1"/>
    <col min="7678" max="7697" width="9.5703125" style="2" customWidth="1"/>
    <col min="7698" max="7698" width="3.28515625" style="2" customWidth="1"/>
    <col min="7699" max="7929" width="11.42578125" style="2"/>
    <col min="7930" max="7930" width="6.140625" style="2" bestFit="1" customWidth="1"/>
    <col min="7931" max="7931" width="17.85546875" style="2" customWidth="1"/>
    <col min="7932" max="7932" width="2.7109375" style="2" customWidth="1"/>
    <col min="7933" max="7933" width="3.85546875" style="2" bestFit="1" customWidth="1"/>
    <col min="7934" max="7953" width="9.5703125" style="2" customWidth="1"/>
    <col min="7954" max="7954" width="3.28515625" style="2" customWidth="1"/>
    <col min="7955" max="8185" width="11.42578125" style="2"/>
    <col min="8186" max="8186" width="6.140625" style="2" bestFit="1" customWidth="1"/>
    <col min="8187" max="8187" width="17.85546875" style="2" customWidth="1"/>
    <col min="8188" max="8188" width="2.7109375" style="2" customWidth="1"/>
    <col min="8189" max="8189" width="3.85546875" style="2" bestFit="1" customWidth="1"/>
    <col min="8190" max="8209" width="9.5703125" style="2" customWidth="1"/>
    <col min="8210" max="8210" width="3.28515625" style="2" customWidth="1"/>
    <col min="8211" max="8441" width="11.42578125" style="2"/>
    <col min="8442" max="8442" width="6.140625" style="2" bestFit="1" customWidth="1"/>
    <col min="8443" max="8443" width="17.85546875" style="2" customWidth="1"/>
    <col min="8444" max="8444" width="2.7109375" style="2" customWidth="1"/>
    <col min="8445" max="8445" width="3.85546875" style="2" bestFit="1" customWidth="1"/>
    <col min="8446" max="8465" width="9.5703125" style="2" customWidth="1"/>
    <col min="8466" max="8466" width="3.28515625" style="2" customWidth="1"/>
    <col min="8467" max="8697" width="11.42578125" style="2"/>
    <col min="8698" max="8698" width="6.140625" style="2" bestFit="1" customWidth="1"/>
    <col min="8699" max="8699" width="17.85546875" style="2" customWidth="1"/>
    <col min="8700" max="8700" width="2.7109375" style="2" customWidth="1"/>
    <col min="8701" max="8701" width="3.85546875" style="2" bestFit="1" customWidth="1"/>
    <col min="8702" max="8721" width="9.5703125" style="2" customWidth="1"/>
    <col min="8722" max="8722" width="3.28515625" style="2" customWidth="1"/>
    <col min="8723" max="8953" width="11.42578125" style="2"/>
    <col min="8954" max="8954" width="6.140625" style="2" bestFit="1" customWidth="1"/>
    <col min="8955" max="8955" width="17.85546875" style="2" customWidth="1"/>
    <col min="8956" max="8956" width="2.7109375" style="2" customWidth="1"/>
    <col min="8957" max="8957" width="3.85546875" style="2" bestFit="1" customWidth="1"/>
    <col min="8958" max="8977" width="9.5703125" style="2" customWidth="1"/>
    <col min="8978" max="8978" width="3.28515625" style="2" customWidth="1"/>
    <col min="8979" max="9209" width="11.42578125" style="2"/>
    <col min="9210" max="9210" width="6.140625" style="2" bestFit="1" customWidth="1"/>
    <col min="9211" max="9211" width="17.85546875" style="2" customWidth="1"/>
    <col min="9212" max="9212" width="2.7109375" style="2" customWidth="1"/>
    <col min="9213" max="9213" width="3.85546875" style="2" bestFit="1" customWidth="1"/>
    <col min="9214" max="9233" width="9.5703125" style="2" customWidth="1"/>
    <col min="9234" max="9234" width="3.28515625" style="2" customWidth="1"/>
    <col min="9235" max="9465" width="11.42578125" style="2"/>
    <col min="9466" max="9466" width="6.140625" style="2" bestFit="1" customWidth="1"/>
    <col min="9467" max="9467" width="17.85546875" style="2" customWidth="1"/>
    <col min="9468" max="9468" width="2.7109375" style="2" customWidth="1"/>
    <col min="9469" max="9469" width="3.85546875" style="2" bestFit="1" customWidth="1"/>
    <col min="9470" max="9489" width="9.5703125" style="2" customWidth="1"/>
    <col min="9490" max="9490" width="3.28515625" style="2" customWidth="1"/>
    <col min="9491" max="9721" width="11.42578125" style="2"/>
    <col min="9722" max="9722" width="6.140625" style="2" bestFit="1" customWidth="1"/>
    <col min="9723" max="9723" width="17.85546875" style="2" customWidth="1"/>
    <col min="9724" max="9724" width="2.7109375" style="2" customWidth="1"/>
    <col min="9725" max="9725" width="3.85546875" style="2" bestFit="1" customWidth="1"/>
    <col min="9726" max="9745" width="9.5703125" style="2" customWidth="1"/>
    <col min="9746" max="9746" width="3.28515625" style="2" customWidth="1"/>
    <col min="9747" max="9977" width="11.42578125" style="2"/>
    <col min="9978" max="9978" width="6.140625" style="2" bestFit="1" customWidth="1"/>
    <col min="9979" max="9979" width="17.85546875" style="2" customWidth="1"/>
    <col min="9980" max="9980" width="2.7109375" style="2" customWidth="1"/>
    <col min="9981" max="9981" width="3.85546875" style="2" bestFit="1" customWidth="1"/>
    <col min="9982" max="10001" width="9.5703125" style="2" customWidth="1"/>
    <col min="10002" max="10002" width="3.28515625" style="2" customWidth="1"/>
    <col min="10003" max="10233" width="11.42578125" style="2"/>
    <col min="10234" max="10234" width="6.140625" style="2" bestFit="1" customWidth="1"/>
    <col min="10235" max="10235" width="17.85546875" style="2" customWidth="1"/>
    <col min="10236" max="10236" width="2.7109375" style="2" customWidth="1"/>
    <col min="10237" max="10237" width="3.85546875" style="2" bestFit="1" customWidth="1"/>
    <col min="10238" max="10257" width="9.5703125" style="2" customWidth="1"/>
    <col min="10258" max="10258" width="3.28515625" style="2" customWidth="1"/>
    <col min="10259" max="10489" width="11.42578125" style="2"/>
    <col min="10490" max="10490" width="6.140625" style="2" bestFit="1" customWidth="1"/>
    <col min="10491" max="10491" width="17.85546875" style="2" customWidth="1"/>
    <col min="10492" max="10492" width="2.7109375" style="2" customWidth="1"/>
    <col min="10493" max="10493" width="3.85546875" style="2" bestFit="1" customWidth="1"/>
    <col min="10494" max="10513" width="9.5703125" style="2" customWidth="1"/>
    <col min="10514" max="10514" width="3.28515625" style="2" customWidth="1"/>
    <col min="10515" max="10745" width="11.42578125" style="2"/>
    <col min="10746" max="10746" width="6.140625" style="2" bestFit="1" customWidth="1"/>
    <col min="10747" max="10747" width="17.85546875" style="2" customWidth="1"/>
    <col min="10748" max="10748" width="2.7109375" style="2" customWidth="1"/>
    <col min="10749" max="10749" width="3.85546875" style="2" bestFit="1" customWidth="1"/>
    <col min="10750" max="10769" width="9.5703125" style="2" customWidth="1"/>
    <col min="10770" max="10770" width="3.28515625" style="2" customWidth="1"/>
    <col min="10771" max="11001" width="11.42578125" style="2"/>
    <col min="11002" max="11002" width="6.140625" style="2" bestFit="1" customWidth="1"/>
    <col min="11003" max="11003" width="17.85546875" style="2" customWidth="1"/>
    <col min="11004" max="11004" width="2.7109375" style="2" customWidth="1"/>
    <col min="11005" max="11005" width="3.85546875" style="2" bestFit="1" customWidth="1"/>
    <col min="11006" max="11025" width="9.5703125" style="2" customWidth="1"/>
    <col min="11026" max="11026" width="3.28515625" style="2" customWidth="1"/>
    <col min="11027" max="11257" width="11.42578125" style="2"/>
    <col min="11258" max="11258" width="6.140625" style="2" bestFit="1" customWidth="1"/>
    <col min="11259" max="11259" width="17.85546875" style="2" customWidth="1"/>
    <col min="11260" max="11260" width="2.7109375" style="2" customWidth="1"/>
    <col min="11261" max="11261" width="3.85546875" style="2" bestFit="1" customWidth="1"/>
    <col min="11262" max="11281" width="9.5703125" style="2" customWidth="1"/>
    <col min="11282" max="11282" width="3.28515625" style="2" customWidth="1"/>
    <col min="11283" max="11513" width="11.42578125" style="2"/>
    <col min="11514" max="11514" width="6.140625" style="2" bestFit="1" customWidth="1"/>
    <col min="11515" max="11515" width="17.85546875" style="2" customWidth="1"/>
    <col min="11516" max="11516" width="2.7109375" style="2" customWidth="1"/>
    <col min="11517" max="11517" width="3.85546875" style="2" bestFit="1" customWidth="1"/>
    <col min="11518" max="11537" width="9.5703125" style="2" customWidth="1"/>
    <col min="11538" max="11538" width="3.28515625" style="2" customWidth="1"/>
    <col min="11539" max="11769" width="11.42578125" style="2"/>
    <col min="11770" max="11770" width="6.140625" style="2" bestFit="1" customWidth="1"/>
    <col min="11771" max="11771" width="17.85546875" style="2" customWidth="1"/>
    <col min="11772" max="11772" width="2.7109375" style="2" customWidth="1"/>
    <col min="11773" max="11773" width="3.85546875" style="2" bestFit="1" customWidth="1"/>
    <col min="11774" max="11793" width="9.5703125" style="2" customWidth="1"/>
    <col min="11794" max="11794" width="3.28515625" style="2" customWidth="1"/>
    <col min="11795" max="12025" width="11.42578125" style="2"/>
    <col min="12026" max="12026" width="6.140625" style="2" bestFit="1" customWidth="1"/>
    <col min="12027" max="12027" width="17.85546875" style="2" customWidth="1"/>
    <col min="12028" max="12028" width="2.7109375" style="2" customWidth="1"/>
    <col min="12029" max="12029" width="3.85546875" style="2" bestFit="1" customWidth="1"/>
    <col min="12030" max="12049" width="9.5703125" style="2" customWidth="1"/>
    <col min="12050" max="12050" width="3.28515625" style="2" customWidth="1"/>
    <col min="12051" max="12281" width="11.42578125" style="2"/>
    <col min="12282" max="12282" width="6.140625" style="2" bestFit="1" customWidth="1"/>
    <col min="12283" max="12283" width="17.85546875" style="2" customWidth="1"/>
    <col min="12284" max="12284" width="2.7109375" style="2" customWidth="1"/>
    <col min="12285" max="12285" width="3.85546875" style="2" bestFit="1" customWidth="1"/>
    <col min="12286" max="12305" width="9.5703125" style="2" customWidth="1"/>
    <col min="12306" max="12306" width="3.28515625" style="2" customWidth="1"/>
    <col min="12307" max="12537" width="11.42578125" style="2"/>
    <col min="12538" max="12538" width="6.140625" style="2" bestFit="1" customWidth="1"/>
    <col min="12539" max="12539" width="17.85546875" style="2" customWidth="1"/>
    <col min="12540" max="12540" width="2.7109375" style="2" customWidth="1"/>
    <col min="12541" max="12541" width="3.85546875" style="2" bestFit="1" customWidth="1"/>
    <col min="12542" max="12561" width="9.5703125" style="2" customWidth="1"/>
    <col min="12562" max="12562" width="3.28515625" style="2" customWidth="1"/>
    <col min="12563" max="12793" width="11.42578125" style="2"/>
    <col min="12794" max="12794" width="6.140625" style="2" bestFit="1" customWidth="1"/>
    <col min="12795" max="12795" width="17.85546875" style="2" customWidth="1"/>
    <col min="12796" max="12796" width="2.7109375" style="2" customWidth="1"/>
    <col min="12797" max="12797" width="3.85546875" style="2" bestFit="1" customWidth="1"/>
    <col min="12798" max="12817" width="9.5703125" style="2" customWidth="1"/>
    <col min="12818" max="12818" width="3.28515625" style="2" customWidth="1"/>
    <col min="12819" max="13049" width="11.42578125" style="2"/>
    <col min="13050" max="13050" width="6.140625" style="2" bestFit="1" customWidth="1"/>
    <col min="13051" max="13051" width="17.85546875" style="2" customWidth="1"/>
    <col min="13052" max="13052" width="2.7109375" style="2" customWidth="1"/>
    <col min="13053" max="13053" width="3.85546875" style="2" bestFit="1" customWidth="1"/>
    <col min="13054" max="13073" width="9.5703125" style="2" customWidth="1"/>
    <col min="13074" max="13074" width="3.28515625" style="2" customWidth="1"/>
    <col min="13075" max="13305" width="11.42578125" style="2"/>
    <col min="13306" max="13306" width="6.140625" style="2" bestFit="1" customWidth="1"/>
    <col min="13307" max="13307" width="17.85546875" style="2" customWidth="1"/>
    <col min="13308" max="13308" width="2.7109375" style="2" customWidth="1"/>
    <col min="13309" max="13309" width="3.85546875" style="2" bestFit="1" customWidth="1"/>
    <col min="13310" max="13329" width="9.5703125" style="2" customWidth="1"/>
    <col min="13330" max="13330" width="3.28515625" style="2" customWidth="1"/>
    <col min="13331" max="13561" width="11.42578125" style="2"/>
    <col min="13562" max="13562" width="6.140625" style="2" bestFit="1" customWidth="1"/>
    <col min="13563" max="13563" width="17.85546875" style="2" customWidth="1"/>
    <col min="13564" max="13564" width="2.7109375" style="2" customWidth="1"/>
    <col min="13565" max="13565" width="3.85546875" style="2" bestFit="1" customWidth="1"/>
    <col min="13566" max="13585" width="9.5703125" style="2" customWidth="1"/>
    <col min="13586" max="13586" width="3.28515625" style="2" customWidth="1"/>
    <col min="13587" max="13817" width="11.42578125" style="2"/>
    <col min="13818" max="13818" width="6.140625" style="2" bestFit="1" customWidth="1"/>
    <col min="13819" max="13819" width="17.85546875" style="2" customWidth="1"/>
    <col min="13820" max="13820" width="2.7109375" style="2" customWidth="1"/>
    <col min="13821" max="13821" width="3.85546875" style="2" bestFit="1" customWidth="1"/>
    <col min="13822" max="13841" width="9.5703125" style="2" customWidth="1"/>
    <col min="13842" max="13842" width="3.28515625" style="2" customWidth="1"/>
    <col min="13843" max="14073" width="11.42578125" style="2"/>
    <col min="14074" max="14074" width="6.140625" style="2" bestFit="1" customWidth="1"/>
    <col min="14075" max="14075" width="17.85546875" style="2" customWidth="1"/>
    <col min="14076" max="14076" width="2.7109375" style="2" customWidth="1"/>
    <col min="14077" max="14077" width="3.85546875" style="2" bestFit="1" customWidth="1"/>
    <col min="14078" max="14097" width="9.5703125" style="2" customWidth="1"/>
    <col min="14098" max="14098" width="3.28515625" style="2" customWidth="1"/>
    <col min="14099" max="14329" width="11.42578125" style="2"/>
    <col min="14330" max="14330" width="6.140625" style="2" bestFit="1" customWidth="1"/>
    <col min="14331" max="14331" width="17.85546875" style="2" customWidth="1"/>
    <col min="14332" max="14332" width="2.7109375" style="2" customWidth="1"/>
    <col min="14333" max="14333" width="3.85546875" style="2" bestFit="1" customWidth="1"/>
    <col min="14334" max="14353" width="9.5703125" style="2" customWidth="1"/>
    <col min="14354" max="14354" width="3.28515625" style="2" customWidth="1"/>
    <col min="14355" max="14585" width="11.42578125" style="2"/>
    <col min="14586" max="14586" width="6.140625" style="2" bestFit="1" customWidth="1"/>
    <col min="14587" max="14587" width="17.85546875" style="2" customWidth="1"/>
    <col min="14588" max="14588" width="2.7109375" style="2" customWidth="1"/>
    <col min="14589" max="14589" width="3.85546875" style="2" bestFit="1" customWidth="1"/>
    <col min="14590" max="14609" width="9.5703125" style="2" customWidth="1"/>
    <col min="14610" max="14610" width="3.28515625" style="2" customWidth="1"/>
    <col min="14611" max="14841" width="11.42578125" style="2"/>
    <col min="14842" max="14842" width="6.140625" style="2" bestFit="1" customWidth="1"/>
    <col min="14843" max="14843" width="17.85546875" style="2" customWidth="1"/>
    <col min="14844" max="14844" width="2.7109375" style="2" customWidth="1"/>
    <col min="14845" max="14845" width="3.85546875" style="2" bestFit="1" customWidth="1"/>
    <col min="14846" max="14865" width="9.5703125" style="2" customWidth="1"/>
    <col min="14866" max="14866" width="3.28515625" style="2" customWidth="1"/>
    <col min="14867" max="15097" width="11.42578125" style="2"/>
    <col min="15098" max="15098" width="6.140625" style="2" bestFit="1" customWidth="1"/>
    <col min="15099" max="15099" width="17.85546875" style="2" customWidth="1"/>
    <col min="15100" max="15100" width="2.7109375" style="2" customWidth="1"/>
    <col min="15101" max="15101" width="3.85546875" style="2" bestFit="1" customWidth="1"/>
    <col min="15102" max="15121" width="9.5703125" style="2" customWidth="1"/>
    <col min="15122" max="15122" width="3.28515625" style="2" customWidth="1"/>
    <col min="15123" max="15353" width="11.42578125" style="2"/>
    <col min="15354" max="15354" width="6.140625" style="2" bestFit="1" customWidth="1"/>
    <col min="15355" max="15355" width="17.85546875" style="2" customWidth="1"/>
    <col min="15356" max="15356" width="2.7109375" style="2" customWidth="1"/>
    <col min="15357" max="15357" width="3.85546875" style="2" bestFit="1" customWidth="1"/>
    <col min="15358" max="15377" width="9.5703125" style="2" customWidth="1"/>
    <col min="15378" max="15378" width="3.28515625" style="2" customWidth="1"/>
    <col min="15379" max="15609" width="11.42578125" style="2"/>
    <col min="15610" max="15610" width="6.140625" style="2" bestFit="1" customWidth="1"/>
    <col min="15611" max="15611" width="17.85546875" style="2" customWidth="1"/>
    <col min="15612" max="15612" width="2.7109375" style="2" customWidth="1"/>
    <col min="15613" max="15613" width="3.85546875" style="2" bestFit="1" customWidth="1"/>
    <col min="15614" max="15633" width="9.5703125" style="2" customWidth="1"/>
    <col min="15634" max="15634" width="3.28515625" style="2" customWidth="1"/>
    <col min="15635" max="15865" width="11.42578125" style="2"/>
    <col min="15866" max="15866" width="6.140625" style="2" bestFit="1" customWidth="1"/>
    <col min="15867" max="15867" width="17.85546875" style="2" customWidth="1"/>
    <col min="15868" max="15868" width="2.7109375" style="2" customWidth="1"/>
    <col min="15869" max="15869" width="3.85546875" style="2" bestFit="1" customWidth="1"/>
    <col min="15870" max="15889" width="9.5703125" style="2" customWidth="1"/>
    <col min="15890" max="15890" width="3.28515625" style="2" customWidth="1"/>
    <col min="15891" max="16121" width="11.42578125" style="2"/>
    <col min="16122" max="16122" width="6.140625" style="2" bestFit="1" customWidth="1"/>
    <col min="16123" max="16123" width="17.85546875" style="2" customWidth="1"/>
    <col min="16124" max="16124" width="2.7109375" style="2" customWidth="1"/>
    <col min="16125" max="16125" width="3.85546875" style="2" bestFit="1" customWidth="1"/>
    <col min="16126" max="16145" width="9.5703125" style="2" customWidth="1"/>
    <col min="16146" max="16146" width="3.28515625" style="2" customWidth="1"/>
    <col min="16147" max="16384" width="11.42578125" style="2"/>
  </cols>
  <sheetData>
    <row r="1" spans="1:14" ht="15.75" x14ac:dyDescent="0.25">
      <c r="A1" s="127" t="s">
        <v>167</v>
      </c>
    </row>
    <row r="2" spans="1:14" ht="15.75" x14ac:dyDescent="0.25">
      <c r="A2" s="127"/>
    </row>
    <row r="3" spans="1:14" ht="15.75" x14ac:dyDescent="0.25">
      <c r="A3" s="3" t="s">
        <v>5</v>
      </c>
      <c r="B3" s="4" t="s">
        <v>6</v>
      </c>
      <c r="C3" s="5"/>
      <c r="D3" s="6" t="s">
        <v>7</v>
      </c>
      <c r="E3" s="145">
        <v>1230</v>
      </c>
      <c r="F3" s="145">
        <v>1900</v>
      </c>
      <c r="G3" s="145">
        <v>1920</v>
      </c>
      <c r="H3" s="145">
        <v>2050</v>
      </c>
      <c r="I3" s="153">
        <v>2060</v>
      </c>
      <c r="J3" s="145">
        <v>2240</v>
      </c>
      <c r="K3" s="145">
        <v>3100</v>
      </c>
      <c r="L3" s="145">
        <v>7090</v>
      </c>
      <c r="M3" s="154">
        <v>7790</v>
      </c>
      <c r="N3" s="145">
        <v>8150</v>
      </c>
    </row>
    <row r="4" spans="1:14" ht="15.75" x14ac:dyDescent="0.25">
      <c r="A4" s="7"/>
      <c r="B4" s="8"/>
      <c r="C4" s="9"/>
      <c r="D4" s="10" t="s">
        <v>8</v>
      </c>
      <c r="E4" s="150" t="s">
        <v>0</v>
      </c>
      <c r="F4" s="150" t="s">
        <v>4</v>
      </c>
      <c r="G4" s="150" t="s">
        <v>181</v>
      </c>
      <c r="H4" s="150" t="s">
        <v>183</v>
      </c>
      <c r="I4" s="150" t="s">
        <v>185</v>
      </c>
      <c r="J4" s="150" t="s">
        <v>3</v>
      </c>
      <c r="K4" s="152" t="s">
        <v>187</v>
      </c>
      <c r="L4" s="152" t="s">
        <v>189</v>
      </c>
      <c r="M4" s="155" t="s">
        <v>191</v>
      </c>
      <c r="N4" s="152" t="s">
        <v>193</v>
      </c>
    </row>
    <row r="5" spans="1:14" ht="15.75" x14ac:dyDescent="0.25">
      <c r="A5" s="11"/>
      <c r="B5" s="11"/>
      <c r="C5" s="12"/>
      <c r="D5" s="13"/>
      <c r="E5" s="146"/>
      <c r="F5" s="146"/>
      <c r="G5" s="146" t="s">
        <v>182</v>
      </c>
      <c r="H5" s="146" t="s">
        <v>184</v>
      </c>
      <c r="I5" s="146" t="s">
        <v>186</v>
      </c>
      <c r="J5" s="146"/>
      <c r="K5" s="146" t="s">
        <v>188</v>
      </c>
      <c r="L5" s="146" t="s">
        <v>190</v>
      </c>
      <c r="M5" s="151" t="s">
        <v>192</v>
      </c>
      <c r="N5" s="146" t="s">
        <v>190</v>
      </c>
    </row>
    <row r="6" spans="1:14" ht="15.75" x14ac:dyDescent="0.25">
      <c r="A6" s="14">
        <v>38169</v>
      </c>
      <c r="B6" s="15" t="s">
        <v>9</v>
      </c>
      <c r="C6" s="16"/>
      <c r="D6" s="17"/>
      <c r="E6" s="18">
        <v>516000</v>
      </c>
      <c r="F6" s="19">
        <v>5000</v>
      </c>
      <c r="G6" s="19">
        <v>64000</v>
      </c>
      <c r="H6" s="19">
        <v>-320000</v>
      </c>
      <c r="I6" s="19"/>
      <c r="J6" s="19">
        <v>-265000</v>
      </c>
      <c r="K6" s="19"/>
      <c r="L6" s="19"/>
      <c r="M6" s="19"/>
      <c r="N6" s="19"/>
    </row>
    <row r="7" spans="1:14" ht="15.75" x14ac:dyDescent="0.25">
      <c r="A7" s="20">
        <v>39995</v>
      </c>
      <c r="B7" s="21" t="s">
        <v>14</v>
      </c>
      <c r="C7" s="22"/>
      <c r="D7" s="23">
        <v>236</v>
      </c>
      <c r="E7" s="24"/>
      <c r="F7" s="25"/>
      <c r="G7" s="25">
        <v>-16000</v>
      </c>
      <c r="H7" s="25"/>
      <c r="I7" s="25"/>
      <c r="J7" s="25">
        <v>15000</v>
      </c>
      <c r="K7" s="25"/>
      <c r="L7" s="25"/>
      <c r="M7" s="25"/>
      <c r="N7" s="25">
        <v>1000</v>
      </c>
    </row>
    <row r="8" spans="1:14" ht="15.75" x14ac:dyDescent="0.25">
      <c r="A8" s="20">
        <v>39998</v>
      </c>
      <c r="B8" s="21" t="s">
        <v>15</v>
      </c>
      <c r="C8" s="22"/>
      <c r="D8" s="23">
        <v>237</v>
      </c>
      <c r="E8" s="24"/>
      <c r="F8" s="25"/>
      <c r="G8" s="25">
        <v>-750</v>
      </c>
      <c r="H8" s="25"/>
      <c r="I8" s="25"/>
      <c r="J8" s="25"/>
      <c r="K8" s="25"/>
      <c r="L8" s="25">
        <v>750</v>
      </c>
      <c r="M8" s="25"/>
      <c r="N8" s="25"/>
    </row>
    <row r="9" spans="1:14" ht="15.75" x14ac:dyDescent="0.25">
      <c r="A9" s="20">
        <v>40000</v>
      </c>
      <c r="B9" s="26" t="s">
        <v>12</v>
      </c>
      <c r="C9" s="27"/>
      <c r="D9" s="23">
        <v>238</v>
      </c>
      <c r="E9" s="24"/>
      <c r="F9" s="25"/>
      <c r="G9" s="25">
        <v>12500</v>
      </c>
      <c r="H9" s="25"/>
      <c r="I9" s="25"/>
      <c r="J9" s="25"/>
      <c r="K9" s="25">
        <v>-12500</v>
      </c>
      <c r="L9" s="25"/>
      <c r="M9" s="25"/>
      <c r="N9" s="25"/>
    </row>
    <row r="10" spans="1:14" ht="15.75" x14ac:dyDescent="0.25">
      <c r="A10" s="20">
        <v>40003</v>
      </c>
      <c r="B10" s="26" t="s">
        <v>1</v>
      </c>
      <c r="C10" s="27"/>
      <c r="D10" s="23">
        <v>239</v>
      </c>
      <c r="E10" s="24"/>
      <c r="F10" s="25">
        <v>-4500</v>
      </c>
      <c r="G10" s="25">
        <v>4500</v>
      </c>
      <c r="H10" s="25"/>
      <c r="I10" s="25"/>
      <c r="J10" s="25"/>
      <c r="K10" s="25"/>
      <c r="L10" s="25"/>
      <c r="M10" s="25"/>
      <c r="N10" s="25"/>
    </row>
    <row r="11" spans="1:14" ht="15.75" x14ac:dyDescent="0.25">
      <c r="A11" s="20">
        <v>40004</v>
      </c>
      <c r="B11" s="26" t="s">
        <v>16</v>
      </c>
      <c r="C11" s="27"/>
      <c r="D11" s="23">
        <v>240</v>
      </c>
      <c r="E11" s="24"/>
      <c r="F11" s="25"/>
      <c r="G11" s="25">
        <v>-25000</v>
      </c>
      <c r="H11" s="25"/>
      <c r="I11" s="25">
        <v>25000</v>
      </c>
      <c r="J11" s="25"/>
      <c r="K11" s="25"/>
      <c r="L11" s="25"/>
      <c r="M11" s="25"/>
      <c r="N11" s="25"/>
    </row>
    <row r="12" spans="1:14" ht="15.75" x14ac:dyDescent="0.25">
      <c r="A12" s="20">
        <v>40007</v>
      </c>
      <c r="B12" s="26" t="s">
        <v>17</v>
      </c>
      <c r="C12" s="27"/>
      <c r="D12" s="23">
        <v>241</v>
      </c>
      <c r="E12" s="24"/>
      <c r="F12" s="25"/>
      <c r="G12" s="25">
        <v>-900</v>
      </c>
      <c r="H12" s="25"/>
      <c r="I12" s="25"/>
      <c r="J12" s="25"/>
      <c r="K12" s="25"/>
      <c r="L12" s="25"/>
      <c r="M12" s="25">
        <v>900</v>
      </c>
      <c r="N12" s="25"/>
    </row>
    <row r="13" spans="1:14" ht="15.75" x14ac:dyDescent="0.25">
      <c r="A13" s="20">
        <v>40009</v>
      </c>
      <c r="B13" s="26" t="s">
        <v>12</v>
      </c>
      <c r="C13" s="27"/>
      <c r="D13" s="23">
        <v>242</v>
      </c>
      <c r="E13" s="24"/>
      <c r="F13" s="25"/>
      <c r="G13" s="25">
        <v>14800</v>
      </c>
      <c r="H13" s="25"/>
      <c r="I13" s="25"/>
      <c r="J13" s="25"/>
      <c r="K13" s="25">
        <v>-14800</v>
      </c>
      <c r="L13" s="25"/>
      <c r="M13" s="25"/>
      <c r="N13" s="25"/>
    </row>
    <row r="14" spans="1:14" ht="15.75" x14ac:dyDescent="0.25">
      <c r="A14" s="20">
        <v>40016</v>
      </c>
      <c r="B14" s="26" t="s">
        <v>18</v>
      </c>
      <c r="C14" s="27"/>
      <c r="D14" s="23">
        <v>243</v>
      </c>
      <c r="E14" s="24"/>
      <c r="F14" s="25"/>
      <c r="G14" s="25">
        <v>-15000</v>
      </c>
      <c r="H14" s="25"/>
      <c r="I14" s="25"/>
      <c r="J14" s="25"/>
      <c r="K14" s="25"/>
      <c r="L14" s="25">
        <v>15000</v>
      </c>
      <c r="M14" s="25"/>
      <c r="N14" s="25"/>
    </row>
    <row r="15" spans="1:14" ht="15.75" x14ac:dyDescent="0.25">
      <c r="A15" s="20">
        <v>40023</v>
      </c>
      <c r="B15" s="26" t="s">
        <v>12</v>
      </c>
      <c r="C15" s="27"/>
      <c r="D15" s="23">
        <v>244</v>
      </c>
      <c r="E15" s="24"/>
      <c r="F15" s="25"/>
      <c r="G15" s="25">
        <v>16100</v>
      </c>
      <c r="H15" s="25"/>
      <c r="I15" s="25"/>
      <c r="J15" s="25"/>
      <c r="K15" s="25">
        <v>-16100</v>
      </c>
      <c r="L15" s="25"/>
      <c r="M15" s="25"/>
      <c r="N15" s="25"/>
    </row>
    <row r="16" spans="1:14" ht="15.75" x14ac:dyDescent="0.25">
      <c r="A16" s="20">
        <v>40024</v>
      </c>
      <c r="B16" s="26" t="s">
        <v>19</v>
      </c>
      <c r="C16" s="27"/>
      <c r="D16" s="23">
        <v>245</v>
      </c>
      <c r="E16" s="24"/>
      <c r="F16" s="25"/>
      <c r="G16" s="25">
        <v>-4450</v>
      </c>
      <c r="H16" s="25"/>
      <c r="I16" s="25"/>
      <c r="J16" s="25"/>
      <c r="K16" s="25"/>
      <c r="L16" s="25">
        <v>4450</v>
      </c>
      <c r="M16" s="25"/>
      <c r="N16" s="25"/>
    </row>
    <row r="17" spans="1:15" ht="15.75" x14ac:dyDescent="0.25">
      <c r="A17" s="28">
        <v>40025</v>
      </c>
      <c r="B17" s="29" t="s">
        <v>20</v>
      </c>
      <c r="C17" s="30"/>
      <c r="D17" s="31">
        <v>246</v>
      </c>
      <c r="E17" s="32"/>
      <c r="F17" s="33"/>
      <c r="G17" s="33">
        <v>-3000</v>
      </c>
      <c r="H17" s="33"/>
      <c r="I17" s="33">
        <v>3000</v>
      </c>
      <c r="J17" s="33"/>
      <c r="K17" s="33"/>
      <c r="L17" s="33"/>
      <c r="M17" s="33"/>
      <c r="N17" s="33"/>
    </row>
    <row r="18" spans="1:15" ht="15.75" x14ac:dyDescent="0.25">
      <c r="A18" s="128">
        <v>40025</v>
      </c>
      <c r="B18" s="129" t="s">
        <v>21</v>
      </c>
      <c r="C18" s="130"/>
      <c r="D18" s="131">
        <v>247</v>
      </c>
      <c r="E18" s="24"/>
      <c r="F18" s="25"/>
      <c r="G18" s="25">
        <v>-14800</v>
      </c>
      <c r="H18" s="25"/>
      <c r="I18" s="25"/>
      <c r="J18" s="25"/>
      <c r="K18" s="25">
        <v>14800</v>
      </c>
      <c r="L18" s="25"/>
      <c r="M18" s="25"/>
      <c r="N18" s="25"/>
    </row>
    <row r="19" spans="1:15" ht="15.75" x14ac:dyDescent="0.25">
      <c r="A19" s="128">
        <v>40025</v>
      </c>
      <c r="B19" s="129" t="s">
        <v>22</v>
      </c>
      <c r="C19" s="130"/>
      <c r="D19" s="131">
        <v>248</v>
      </c>
      <c r="E19" s="24"/>
      <c r="F19" s="25"/>
      <c r="G19" s="25">
        <v>18400</v>
      </c>
      <c r="H19" s="25"/>
      <c r="I19" s="25"/>
      <c r="J19" s="25"/>
      <c r="K19" s="25">
        <v>-18400</v>
      </c>
      <c r="L19" s="25"/>
      <c r="M19" s="25"/>
      <c r="N19" s="25"/>
    </row>
    <row r="20" spans="1:15" ht="15.75" x14ac:dyDescent="0.25">
      <c r="A20" s="128">
        <v>40025</v>
      </c>
      <c r="B20" s="129" t="s">
        <v>16</v>
      </c>
      <c r="C20" s="130"/>
      <c r="D20" s="131">
        <v>249</v>
      </c>
      <c r="E20" s="24"/>
      <c r="F20" s="25"/>
      <c r="G20" s="25">
        <v>-500</v>
      </c>
      <c r="H20" s="25"/>
      <c r="I20" s="25">
        <v>500</v>
      </c>
      <c r="J20" s="25"/>
      <c r="K20" s="25"/>
      <c r="L20" s="25"/>
      <c r="M20" s="25"/>
      <c r="N20" s="25"/>
    </row>
    <row r="21" spans="1:15" ht="15.75" x14ac:dyDescent="0.25">
      <c r="A21" s="128">
        <v>40025</v>
      </c>
      <c r="B21" s="129" t="s">
        <v>23</v>
      </c>
      <c r="C21" s="130"/>
      <c r="D21" s="131">
        <v>250</v>
      </c>
      <c r="E21" s="24"/>
      <c r="F21" s="25"/>
      <c r="G21" s="25">
        <v>-75</v>
      </c>
      <c r="H21" s="25"/>
      <c r="I21" s="25"/>
      <c r="J21" s="25"/>
      <c r="K21" s="25"/>
      <c r="L21" s="25"/>
      <c r="M21" s="25">
        <v>75</v>
      </c>
      <c r="N21" s="25"/>
    </row>
    <row r="22" spans="1:15" s="40" customFormat="1" ht="20.25" x14ac:dyDescent="0.3">
      <c r="A22" s="34"/>
      <c r="B22" s="35" t="s">
        <v>138</v>
      </c>
      <c r="C22" s="36"/>
      <c r="D22" s="37"/>
      <c r="E22" s="38">
        <f>SUM(E6:E17)</f>
        <v>516000</v>
      </c>
      <c r="F22" s="39">
        <f>SUM(F6:F17)</f>
        <v>500</v>
      </c>
      <c r="G22" s="39">
        <f>SUM(G6:G21)</f>
        <v>49825</v>
      </c>
      <c r="H22" s="39">
        <f>SUM(H6:H17)</f>
        <v>-320000</v>
      </c>
      <c r="I22" s="39">
        <f>SUM(I6:I21)</f>
        <v>28500</v>
      </c>
      <c r="J22" s="39">
        <f>SUM(J6:J21)</f>
        <v>-250000</v>
      </c>
      <c r="K22" s="39">
        <f>SUM(K6:K17)</f>
        <v>-43400</v>
      </c>
      <c r="L22" s="39">
        <f>SUM(L6:L17)</f>
        <v>20200</v>
      </c>
      <c r="M22" s="39">
        <f>SUM(M6:M21)</f>
        <v>975</v>
      </c>
      <c r="N22" s="39">
        <f>SUM(N6:N17)</f>
        <v>1000</v>
      </c>
      <c r="O22" s="2"/>
    </row>
    <row r="23" spans="1:15" ht="15.75" x14ac:dyDescent="0.25">
      <c r="A23" s="127"/>
    </row>
    <row r="24" spans="1:15" s="1" customFormat="1" ht="15.75" x14ac:dyDescent="0.25"/>
    <row r="25" spans="1:15" s="1" customFormat="1" ht="15.75" x14ac:dyDescent="0.25">
      <c r="A25" s="1" t="s">
        <v>31</v>
      </c>
      <c r="J25" s="41"/>
    </row>
    <row r="26" spans="1:15" s="1" customFormat="1" ht="15.75" x14ac:dyDescent="0.25">
      <c r="A26" s="1" t="s">
        <v>30</v>
      </c>
    </row>
    <row r="27" spans="1:15" s="1" customFormat="1" ht="15.75" x14ac:dyDescent="0.25">
      <c r="J27" s="41"/>
    </row>
    <row r="28" spans="1:15" s="1" customFormat="1" ht="15.75" x14ac:dyDescent="0.25">
      <c r="A28" s="1" t="s">
        <v>24</v>
      </c>
    </row>
    <row r="29" spans="1:15" s="1" customFormat="1" ht="15.75" x14ac:dyDescent="0.25"/>
    <row r="30" spans="1:15" s="1" customFormat="1" ht="15.75" x14ac:dyDescent="0.25"/>
    <row r="31" spans="1:15" s="1" customFormat="1" ht="15.75" x14ac:dyDescent="0.25">
      <c r="A31" s="43">
        <v>1</v>
      </c>
      <c r="B31" s="1" t="s">
        <v>25</v>
      </c>
    </row>
    <row r="32" spans="1:15" s="1" customFormat="1" ht="15.75" x14ac:dyDescent="0.25">
      <c r="A32" s="43">
        <v>2</v>
      </c>
      <c r="B32" s="1" t="s">
        <v>27</v>
      </c>
    </row>
    <row r="33" spans="1:16" s="1" customFormat="1" ht="15.75" x14ac:dyDescent="0.25">
      <c r="A33" s="43"/>
      <c r="B33" s="1" t="s">
        <v>29</v>
      </c>
    </row>
    <row r="34" spans="1:16" ht="15.75" x14ac:dyDescent="0.25">
      <c r="A34" s="43"/>
      <c r="B34" s="1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43">
        <v>3</v>
      </c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4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4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42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42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42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42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4.3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50" workbookViewId="0">
      <selection activeCell="K12" sqref="K12"/>
    </sheetView>
  </sheetViews>
  <sheetFormatPr baseColWidth="10" defaultRowHeight="15.75" x14ac:dyDescent="0.25"/>
  <cols>
    <col min="1" max="1" width="6.7109375" style="48" customWidth="1"/>
    <col min="2" max="2" width="18.140625" style="48" customWidth="1"/>
    <col min="3" max="3" width="5.140625" style="48" bestFit="1" customWidth="1"/>
    <col min="4" max="13" width="9.5703125" style="48" customWidth="1"/>
    <col min="14" max="14" width="8.140625" style="48" bestFit="1" customWidth="1"/>
    <col min="15" max="256" width="11.42578125" style="48"/>
    <col min="257" max="257" width="7" style="48" bestFit="1" customWidth="1"/>
    <col min="258" max="258" width="18.140625" style="48" customWidth="1"/>
    <col min="259" max="259" width="5.140625" style="48" bestFit="1" customWidth="1"/>
    <col min="260" max="269" width="9.5703125" style="48" customWidth="1"/>
    <col min="270" max="270" width="8.140625" style="48" bestFit="1" customWidth="1"/>
    <col min="271" max="512" width="11.42578125" style="48"/>
    <col min="513" max="513" width="7" style="48" bestFit="1" customWidth="1"/>
    <col min="514" max="514" width="18.140625" style="48" customWidth="1"/>
    <col min="515" max="515" width="5.140625" style="48" bestFit="1" customWidth="1"/>
    <col min="516" max="525" width="9.5703125" style="48" customWidth="1"/>
    <col min="526" max="526" width="8.140625" style="48" bestFit="1" customWidth="1"/>
    <col min="527" max="768" width="11.42578125" style="48"/>
    <col min="769" max="769" width="7" style="48" bestFit="1" customWidth="1"/>
    <col min="770" max="770" width="18.140625" style="48" customWidth="1"/>
    <col min="771" max="771" width="5.140625" style="48" bestFit="1" customWidth="1"/>
    <col min="772" max="781" width="9.5703125" style="48" customWidth="1"/>
    <col min="782" max="782" width="8.140625" style="48" bestFit="1" customWidth="1"/>
    <col min="783" max="1024" width="11.42578125" style="48"/>
    <col min="1025" max="1025" width="7" style="48" bestFit="1" customWidth="1"/>
    <col min="1026" max="1026" width="18.140625" style="48" customWidth="1"/>
    <col min="1027" max="1027" width="5.140625" style="48" bestFit="1" customWidth="1"/>
    <col min="1028" max="1037" width="9.5703125" style="48" customWidth="1"/>
    <col min="1038" max="1038" width="8.140625" style="48" bestFit="1" customWidth="1"/>
    <col min="1039" max="1280" width="11.42578125" style="48"/>
    <col min="1281" max="1281" width="7" style="48" bestFit="1" customWidth="1"/>
    <col min="1282" max="1282" width="18.140625" style="48" customWidth="1"/>
    <col min="1283" max="1283" width="5.140625" style="48" bestFit="1" customWidth="1"/>
    <col min="1284" max="1293" width="9.5703125" style="48" customWidth="1"/>
    <col min="1294" max="1294" width="8.140625" style="48" bestFit="1" customWidth="1"/>
    <col min="1295" max="1536" width="11.42578125" style="48"/>
    <col min="1537" max="1537" width="7" style="48" bestFit="1" customWidth="1"/>
    <col min="1538" max="1538" width="18.140625" style="48" customWidth="1"/>
    <col min="1539" max="1539" width="5.140625" style="48" bestFit="1" customWidth="1"/>
    <col min="1540" max="1549" width="9.5703125" style="48" customWidth="1"/>
    <col min="1550" max="1550" width="8.140625" style="48" bestFit="1" customWidth="1"/>
    <col min="1551" max="1792" width="11.42578125" style="48"/>
    <col min="1793" max="1793" width="7" style="48" bestFit="1" customWidth="1"/>
    <col min="1794" max="1794" width="18.140625" style="48" customWidth="1"/>
    <col min="1795" max="1795" width="5.140625" style="48" bestFit="1" customWidth="1"/>
    <col min="1796" max="1805" width="9.5703125" style="48" customWidth="1"/>
    <col min="1806" max="1806" width="8.140625" style="48" bestFit="1" customWidth="1"/>
    <col min="1807" max="2048" width="11.42578125" style="48"/>
    <col min="2049" max="2049" width="7" style="48" bestFit="1" customWidth="1"/>
    <col min="2050" max="2050" width="18.140625" style="48" customWidth="1"/>
    <col min="2051" max="2051" width="5.140625" style="48" bestFit="1" customWidth="1"/>
    <col min="2052" max="2061" width="9.5703125" style="48" customWidth="1"/>
    <col min="2062" max="2062" width="8.140625" style="48" bestFit="1" customWidth="1"/>
    <col min="2063" max="2304" width="11.42578125" style="48"/>
    <col min="2305" max="2305" width="7" style="48" bestFit="1" customWidth="1"/>
    <col min="2306" max="2306" width="18.140625" style="48" customWidth="1"/>
    <col min="2307" max="2307" width="5.140625" style="48" bestFit="1" customWidth="1"/>
    <col min="2308" max="2317" width="9.5703125" style="48" customWidth="1"/>
    <col min="2318" max="2318" width="8.140625" style="48" bestFit="1" customWidth="1"/>
    <col min="2319" max="2560" width="11.42578125" style="48"/>
    <col min="2561" max="2561" width="7" style="48" bestFit="1" customWidth="1"/>
    <col min="2562" max="2562" width="18.140625" style="48" customWidth="1"/>
    <col min="2563" max="2563" width="5.140625" style="48" bestFit="1" customWidth="1"/>
    <col min="2564" max="2573" width="9.5703125" style="48" customWidth="1"/>
    <col min="2574" max="2574" width="8.140625" style="48" bestFit="1" customWidth="1"/>
    <col min="2575" max="2816" width="11.42578125" style="48"/>
    <col min="2817" max="2817" width="7" style="48" bestFit="1" customWidth="1"/>
    <col min="2818" max="2818" width="18.140625" style="48" customWidth="1"/>
    <col min="2819" max="2819" width="5.140625" style="48" bestFit="1" customWidth="1"/>
    <col min="2820" max="2829" width="9.5703125" style="48" customWidth="1"/>
    <col min="2830" max="2830" width="8.140625" style="48" bestFit="1" customWidth="1"/>
    <col min="2831" max="3072" width="11.42578125" style="48"/>
    <col min="3073" max="3073" width="7" style="48" bestFit="1" customWidth="1"/>
    <col min="3074" max="3074" width="18.140625" style="48" customWidth="1"/>
    <col min="3075" max="3075" width="5.140625" style="48" bestFit="1" customWidth="1"/>
    <col min="3076" max="3085" width="9.5703125" style="48" customWidth="1"/>
    <col min="3086" max="3086" width="8.140625" style="48" bestFit="1" customWidth="1"/>
    <col min="3087" max="3328" width="11.42578125" style="48"/>
    <col min="3329" max="3329" width="7" style="48" bestFit="1" customWidth="1"/>
    <col min="3330" max="3330" width="18.140625" style="48" customWidth="1"/>
    <col min="3331" max="3331" width="5.140625" style="48" bestFit="1" customWidth="1"/>
    <col min="3332" max="3341" width="9.5703125" style="48" customWidth="1"/>
    <col min="3342" max="3342" width="8.140625" style="48" bestFit="1" customWidth="1"/>
    <col min="3343" max="3584" width="11.42578125" style="48"/>
    <col min="3585" max="3585" width="7" style="48" bestFit="1" customWidth="1"/>
    <col min="3586" max="3586" width="18.140625" style="48" customWidth="1"/>
    <col min="3587" max="3587" width="5.140625" style="48" bestFit="1" customWidth="1"/>
    <col min="3588" max="3597" width="9.5703125" style="48" customWidth="1"/>
    <col min="3598" max="3598" width="8.140625" style="48" bestFit="1" customWidth="1"/>
    <col min="3599" max="3840" width="11.42578125" style="48"/>
    <col min="3841" max="3841" width="7" style="48" bestFit="1" customWidth="1"/>
    <col min="3842" max="3842" width="18.140625" style="48" customWidth="1"/>
    <col min="3843" max="3843" width="5.140625" style="48" bestFit="1" customWidth="1"/>
    <col min="3844" max="3853" width="9.5703125" style="48" customWidth="1"/>
    <col min="3854" max="3854" width="8.140625" style="48" bestFit="1" customWidth="1"/>
    <col min="3855" max="4096" width="11.42578125" style="48"/>
    <col min="4097" max="4097" width="7" style="48" bestFit="1" customWidth="1"/>
    <col min="4098" max="4098" width="18.140625" style="48" customWidth="1"/>
    <col min="4099" max="4099" width="5.140625" style="48" bestFit="1" customWidth="1"/>
    <col min="4100" max="4109" width="9.5703125" style="48" customWidth="1"/>
    <col min="4110" max="4110" width="8.140625" style="48" bestFit="1" customWidth="1"/>
    <col min="4111" max="4352" width="11.42578125" style="48"/>
    <col min="4353" max="4353" width="7" style="48" bestFit="1" customWidth="1"/>
    <col min="4354" max="4354" width="18.140625" style="48" customWidth="1"/>
    <col min="4355" max="4355" width="5.140625" style="48" bestFit="1" customWidth="1"/>
    <col min="4356" max="4365" width="9.5703125" style="48" customWidth="1"/>
    <col min="4366" max="4366" width="8.140625" style="48" bestFit="1" customWidth="1"/>
    <col min="4367" max="4608" width="11.42578125" style="48"/>
    <col min="4609" max="4609" width="7" style="48" bestFit="1" customWidth="1"/>
    <col min="4610" max="4610" width="18.140625" style="48" customWidth="1"/>
    <col min="4611" max="4611" width="5.140625" style="48" bestFit="1" customWidth="1"/>
    <col min="4612" max="4621" width="9.5703125" style="48" customWidth="1"/>
    <col min="4622" max="4622" width="8.140625" style="48" bestFit="1" customWidth="1"/>
    <col min="4623" max="4864" width="11.42578125" style="48"/>
    <col min="4865" max="4865" width="7" style="48" bestFit="1" customWidth="1"/>
    <col min="4866" max="4866" width="18.140625" style="48" customWidth="1"/>
    <col min="4867" max="4867" width="5.140625" style="48" bestFit="1" customWidth="1"/>
    <col min="4868" max="4877" width="9.5703125" style="48" customWidth="1"/>
    <col min="4878" max="4878" width="8.140625" style="48" bestFit="1" customWidth="1"/>
    <col min="4879" max="5120" width="11.42578125" style="48"/>
    <col min="5121" max="5121" width="7" style="48" bestFit="1" customWidth="1"/>
    <col min="5122" max="5122" width="18.140625" style="48" customWidth="1"/>
    <col min="5123" max="5123" width="5.140625" style="48" bestFit="1" customWidth="1"/>
    <col min="5124" max="5133" width="9.5703125" style="48" customWidth="1"/>
    <col min="5134" max="5134" width="8.140625" style="48" bestFit="1" customWidth="1"/>
    <col min="5135" max="5376" width="11.42578125" style="48"/>
    <col min="5377" max="5377" width="7" style="48" bestFit="1" customWidth="1"/>
    <col min="5378" max="5378" width="18.140625" style="48" customWidth="1"/>
    <col min="5379" max="5379" width="5.140625" style="48" bestFit="1" customWidth="1"/>
    <col min="5380" max="5389" width="9.5703125" style="48" customWidth="1"/>
    <col min="5390" max="5390" width="8.140625" style="48" bestFit="1" customWidth="1"/>
    <col min="5391" max="5632" width="11.42578125" style="48"/>
    <col min="5633" max="5633" width="7" style="48" bestFit="1" customWidth="1"/>
    <col min="5634" max="5634" width="18.140625" style="48" customWidth="1"/>
    <col min="5635" max="5635" width="5.140625" style="48" bestFit="1" customWidth="1"/>
    <col min="5636" max="5645" width="9.5703125" style="48" customWidth="1"/>
    <col min="5646" max="5646" width="8.140625" style="48" bestFit="1" customWidth="1"/>
    <col min="5647" max="5888" width="11.42578125" style="48"/>
    <col min="5889" max="5889" width="7" style="48" bestFit="1" customWidth="1"/>
    <col min="5890" max="5890" width="18.140625" style="48" customWidth="1"/>
    <col min="5891" max="5891" width="5.140625" style="48" bestFit="1" customWidth="1"/>
    <col min="5892" max="5901" width="9.5703125" style="48" customWidth="1"/>
    <col min="5902" max="5902" width="8.140625" style="48" bestFit="1" customWidth="1"/>
    <col min="5903" max="6144" width="11.42578125" style="48"/>
    <col min="6145" max="6145" width="7" style="48" bestFit="1" customWidth="1"/>
    <col min="6146" max="6146" width="18.140625" style="48" customWidth="1"/>
    <col min="6147" max="6147" width="5.140625" style="48" bestFit="1" customWidth="1"/>
    <col min="6148" max="6157" width="9.5703125" style="48" customWidth="1"/>
    <col min="6158" max="6158" width="8.140625" style="48" bestFit="1" customWidth="1"/>
    <col min="6159" max="6400" width="11.42578125" style="48"/>
    <col min="6401" max="6401" width="7" style="48" bestFit="1" customWidth="1"/>
    <col min="6402" max="6402" width="18.140625" style="48" customWidth="1"/>
    <col min="6403" max="6403" width="5.140625" style="48" bestFit="1" customWidth="1"/>
    <col min="6404" max="6413" width="9.5703125" style="48" customWidth="1"/>
    <col min="6414" max="6414" width="8.140625" style="48" bestFit="1" customWidth="1"/>
    <col min="6415" max="6656" width="11.42578125" style="48"/>
    <col min="6657" max="6657" width="7" style="48" bestFit="1" customWidth="1"/>
    <col min="6658" max="6658" width="18.140625" style="48" customWidth="1"/>
    <col min="6659" max="6659" width="5.140625" style="48" bestFit="1" customWidth="1"/>
    <col min="6660" max="6669" width="9.5703125" style="48" customWidth="1"/>
    <col min="6670" max="6670" width="8.140625" style="48" bestFit="1" customWidth="1"/>
    <col min="6671" max="6912" width="11.42578125" style="48"/>
    <col min="6913" max="6913" width="7" style="48" bestFit="1" customWidth="1"/>
    <col min="6914" max="6914" width="18.140625" style="48" customWidth="1"/>
    <col min="6915" max="6915" width="5.140625" style="48" bestFit="1" customWidth="1"/>
    <col min="6916" max="6925" width="9.5703125" style="48" customWidth="1"/>
    <col min="6926" max="6926" width="8.140625" style="48" bestFit="1" customWidth="1"/>
    <col min="6927" max="7168" width="11.42578125" style="48"/>
    <col min="7169" max="7169" width="7" style="48" bestFit="1" customWidth="1"/>
    <col min="7170" max="7170" width="18.140625" style="48" customWidth="1"/>
    <col min="7171" max="7171" width="5.140625" style="48" bestFit="1" customWidth="1"/>
    <col min="7172" max="7181" width="9.5703125" style="48" customWidth="1"/>
    <col min="7182" max="7182" width="8.140625" style="48" bestFit="1" customWidth="1"/>
    <col min="7183" max="7424" width="11.42578125" style="48"/>
    <col min="7425" max="7425" width="7" style="48" bestFit="1" customWidth="1"/>
    <col min="7426" max="7426" width="18.140625" style="48" customWidth="1"/>
    <col min="7427" max="7427" width="5.140625" style="48" bestFit="1" customWidth="1"/>
    <col min="7428" max="7437" width="9.5703125" style="48" customWidth="1"/>
    <col min="7438" max="7438" width="8.140625" style="48" bestFit="1" customWidth="1"/>
    <col min="7439" max="7680" width="11.42578125" style="48"/>
    <col min="7681" max="7681" width="7" style="48" bestFit="1" customWidth="1"/>
    <col min="7682" max="7682" width="18.140625" style="48" customWidth="1"/>
    <col min="7683" max="7683" width="5.140625" style="48" bestFit="1" customWidth="1"/>
    <col min="7684" max="7693" width="9.5703125" style="48" customWidth="1"/>
    <col min="7694" max="7694" width="8.140625" style="48" bestFit="1" customWidth="1"/>
    <col min="7695" max="7936" width="11.42578125" style="48"/>
    <col min="7937" max="7937" width="7" style="48" bestFit="1" customWidth="1"/>
    <col min="7938" max="7938" width="18.140625" style="48" customWidth="1"/>
    <col min="7939" max="7939" width="5.140625" style="48" bestFit="1" customWidth="1"/>
    <col min="7940" max="7949" width="9.5703125" style="48" customWidth="1"/>
    <col min="7950" max="7950" width="8.140625" style="48" bestFit="1" customWidth="1"/>
    <col min="7951" max="8192" width="11.42578125" style="48"/>
    <col min="8193" max="8193" width="7" style="48" bestFit="1" customWidth="1"/>
    <col min="8194" max="8194" width="18.140625" style="48" customWidth="1"/>
    <col min="8195" max="8195" width="5.140625" style="48" bestFit="1" customWidth="1"/>
    <col min="8196" max="8205" width="9.5703125" style="48" customWidth="1"/>
    <col min="8206" max="8206" width="8.140625" style="48" bestFit="1" customWidth="1"/>
    <col min="8207" max="8448" width="11.42578125" style="48"/>
    <col min="8449" max="8449" width="7" style="48" bestFit="1" customWidth="1"/>
    <col min="8450" max="8450" width="18.140625" style="48" customWidth="1"/>
    <col min="8451" max="8451" width="5.140625" style="48" bestFit="1" customWidth="1"/>
    <col min="8452" max="8461" width="9.5703125" style="48" customWidth="1"/>
    <col min="8462" max="8462" width="8.140625" style="48" bestFit="1" customWidth="1"/>
    <col min="8463" max="8704" width="11.42578125" style="48"/>
    <col min="8705" max="8705" width="7" style="48" bestFit="1" customWidth="1"/>
    <col min="8706" max="8706" width="18.140625" style="48" customWidth="1"/>
    <col min="8707" max="8707" width="5.140625" style="48" bestFit="1" customWidth="1"/>
    <col min="8708" max="8717" width="9.5703125" style="48" customWidth="1"/>
    <col min="8718" max="8718" width="8.140625" style="48" bestFit="1" customWidth="1"/>
    <col min="8719" max="8960" width="11.42578125" style="48"/>
    <col min="8961" max="8961" width="7" style="48" bestFit="1" customWidth="1"/>
    <col min="8962" max="8962" width="18.140625" style="48" customWidth="1"/>
    <col min="8963" max="8963" width="5.140625" style="48" bestFit="1" customWidth="1"/>
    <col min="8964" max="8973" width="9.5703125" style="48" customWidth="1"/>
    <col min="8974" max="8974" width="8.140625" style="48" bestFit="1" customWidth="1"/>
    <col min="8975" max="9216" width="11.42578125" style="48"/>
    <col min="9217" max="9217" width="7" style="48" bestFit="1" customWidth="1"/>
    <col min="9218" max="9218" width="18.140625" style="48" customWidth="1"/>
    <col min="9219" max="9219" width="5.140625" style="48" bestFit="1" customWidth="1"/>
    <col min="9220" max="9229" width="9.5703125" style="48" customWidth="1"/>
    <col min="9230" max="9230" width="8.140625" style="48" bestFit="1" customWidth="1"/>
    <col min="9231" max="9472" width="11.42578125" style="48"/>
    <col min="9473" max="9473" width="7" style="48" bestFit="1" customWidth="1"/>
    <col min="9474" max="9474" width="18.140625" style="48" customWidth="1"/>
    <col min="9475" max="9475" width="5.140625" style="48" bestFit="1" customWidth="1"/>
    <col min="9476" max="9485" width="9.5703125" style="48" customWidth="1"/>
    <col min="9486" max="9486" width="8.140625" style="48" bestFit="1" customWidth="1"/>
    <col min="9487" max="9728" width="11.42578125" style="48"/>
    <col min="9729" max="9729" width="7" style="48" bestFit="1" customWidth="1"/>
    <col min="9730" max="9730" width="18.140625" style="48" customWidth="1"/>
    <col min="9731" max="9731" width="5.140625" style="48" bestFit="1" customWidth="1"/>
    <col min="9732" max="9741" width="9.5703125" style="48" customWidth="1"/>
    <col min="9742" max="9742" width="8.140625" style="48" bestFit="1" customWidth="1"/>
    <col min="9743" max="9984" width="11.42578125" style="48"/>
    <col min="9985" max="9985" width="7" style="48" bestFit="1" customWidth="1"/>
    <col min="9986" max="9986" width="18.140625" style="48" customWidth="1"/>
    <col min="9987" max="9987" width="5.140625" style="48" bestFit="1" customWidth="1"/>
    <col min="9988" max="9997" width="9.5703125" style="48" customWidth="1"/>
    <col min="9998" max="9998" width="8.140625" style="48" bestFit="1" customWidth="1"/>
    <col min="9999" max="10240" width="11.42578125" style="48"/>
    <col min="10241" max="10241" width="7" style="48" bestFit="1" customWidth="1"/>
    <col min="10242" max="10242" width="18.140625" style="48" customWidth="1"/>
    <col min="10243" max="10243" width="5.140625" style="48" bestFit="1" customWidth="1"/>
    <col min="10244" max="10253" width="9.5703125" style="48" customWidth="1"/>
    <col min="10254" max="10254" width="8.140625" style="48" bestFit="1" customWidth="1"/>
    <col min="10255" max="10496" width="11.42578125" style="48"/>
    <col min="10497" max="10497" width="7" style="48" bestFit="1" customWidth="1"/>
    <col min="10498" max="10498" width="18.140625" style="48" customWidth="1"/>
    <col min="10499" max="10499" width="5.140625" style="48" bestFit="1" customWidth="1"/>
    <col min="10500" max="10509" width="9.5703125" style="48" customWidth="1"/>
    <col min="10510" max="10510" width="8.140625" style="48" bestFit="1" customWidth="1"/>
    <col min="10511" max="10752" width="11.42578125" style="48"/>
    <col min="10753" max="10753" width="7" style="48" bestFit="1" customWidth="1"/>
    <col min="10754" max="10754" width="18.140625" style="48" customWidth="1"/>
    <col min="10755" max="10755" width="5.140625" style="48" bestFit="1" customWidth="1"/>
    <col min="10756" max="10765" width="9.5703125" style="48" customWidth="1"/>
    <col min="10766" max="10766" width="8.140625" style="48" bestFit="1" customWidth="1"/>
    <col min="10767" max="11008" width="11.42578125" style="48"/>
    <col min="11009" max="11009" width="7" style="48" bestFit="1" customWidth="1"/>
    <col min="11010" max="11010" width="18.140625" style="48" customWidth="1"/>
    <col min="11011" max="11011" width="5.140625" style="48" bestFit="1" customWidth="1"/>
    <col min="11012" max="11021" width="9.5703125" style="48" customWidth="1"/>
    <col min="11022" max="11022" width="8.140625" style="48" bestFit="1" customWidth="1"/>
    <col min="11023" max="11264" width="11.42578125" style="48"/>
    <col min="11265" max="11265" width="7" style="48" bestFit="1" customWidth="1"/>
    <col min="11266" max="11266" width="18.140625" style="48" customWidth="1"/>
    <col min="11267" max="11267" width="5.140625" style="48" bestFit="1" customWidth="1"/>
    <col min="11268" max="11277" width="9.5703125" style="48" customWidth="1"/>
    <col min="11278" max="11278" width="8.140625" style="48" bestFit="1" customWidth="1"/>
    <col min="11279" max="11520" width="11.42578125" style="48"/>
    <col min="11521" max="11521" width="7" style="48" bestFit="1" customWidth="1"/>
    <col min="11522" max="11522" width="18.140625" style="48" customWidth="1"/>
    <col min="11523" max="11523" width="5.140625" style="48" bestFit="1" customWidth="1"/>
    <col min="11524" max="11533" width="9.5703125" style="48" customWidth="1"/>
    <col min="11534" max="11534" width="8.140625" style="48" bestFit="1" customWidth="1"/>
    <col min="11535" max="11776" width="11.42578125" style="48"/>
    <col min="11777" max="11777" width="7" style="48" bestFit="1" customWidth="1"/>
    <col min="11778" max="11778" width="18.140625" style="48" customWidth="1"/>
    <col min="11779" max="11779" width="5.140625" style="48" bestFit="1" customWidth="1"/>
    <col min="11780" max="11789" width="9.5703125" style="48" customWidth="1"/>
    <col min="11790" max="11790" width="8.140625" style="48" bestFit="1" customWidth="1"/>
    <col min="11791" max="12032" width="11.42578125" style="48"/>
    <col min="12033" max="12033" width="7" style="48" bestFit="1" customWidth="1"/>
    <col min="12034" max="12034" width="18.140625" style="48" customWidth="1"/>
    <col min="12035" max="12035" width="5.140625" style="48" bestFit="1" customWidth="1"/>
    <col min="12036" max="12045" width="9.5703125" style="48" customWidth="1"/>
    <col min="12046" max="12046" width="8.140625" style="48" bestFit="1" customWidth="1"/>
    <col min="12047" max="12288" width="11.42578125" style="48"/>
    <col min="12289" max="12289" width="7" style="48" bestFit="1" customWidth="1"/>
    <col min="12290" max="12290" width="18.140625" style="48" customWidth="1"/>
    <col min="12291" max="12291" width="5.140625" style="48" bestFit="1" customWidth="1"/>
    <col min="12292" max="12301" width="9.5703125" style="48" customWidth="1"/>
    <col min="12302" max="12302" width="8.140625" style="48" bestFit="1" customWidth="1"/>
    <col min="12303" max="12544" width="11.42578125" style="48"/>
    <col min="12545" max="12545" width="7" style="48" bestFit="1" customWidth="1"/>
    <col min="12546" max="12546" width="18.140625" style="48" customWidth="1"/>
    <col min="12547" max="12547" width="5.140625" style="48" bestFit="1" customWidth="1"/>
    <col min="12548" max="12557" width="9.5703125" style="48" customWidth="1"/>
    <col min="12558" max="12558" width="8.140625" style="48" bestFit="1" customWidth="1"/>
    <col min="12559" max="12800" width="11.42578125" style="48"/>
    <col min="12801" max="12801" width="7" style="48" bestFit="1" customWidth="1"/>
    <col min="12802" max="12802" width="18.140625" style="48" customWidth="1"/>
    <col min="12803" max="12803" width="5.140625" style="48" bestFit="1" customWidth="1"/>
    <col min="12804" max="12813" width="9.5703125" style="48" customWidth="1"/>
    <col min="12814" max="12814" width="8.140625" style="48" bestFit="1" customWidth="1"/>
    <col min="12815" max="13056" width="11.42578125" style="48"/>
    <col min="13057" max="13057" width="7" style="48" bestFit="1" customWidth="1"/>
    <col min="13058" max="13058" width="18.140625" style="48" customWidth="1"/>
    <col min="13059" max="13059" width="5.140625" style="48" bestFit="1" customWidth="1"/>
    <col min="13060" max="13069" width="9.5703125" style="48" customWidth="1"/>
    <col min="13070" max="13070" width="8.140625" style="48" bestFit="1" customWidth="1"/>
    <col min="13071" max="13312" width="11.42578125" style="48"/>
    <col min="13313" max="13313" width="7" style="48" bestFit="1" customWidth="1"/>
    <col min="13314" max="13314" width="18.140625" style="48" customWidth="1"/>
    <col min="13315" max="13315" width="5.140625" style="48" bestFit="1" customWidth="1"/>
    <col min="13316" max="13325" width="9.5703125" style="48" customWidth="1"/>
    <col min="13326" max="13326" width="8.140625" style="48" bestFit="1" customWidth="1"/>
    <col min="13327" max="13568" width="11.42578125" style="48"/>
    <col min="13569" max="13569" width="7" style="48" bestFit="1" customWidth="1"/>
    <col min="13570" max="13570" width="18.140625" style="48" customWidth="1"/>
    <col min="13571" max="13571" width="5.140625" style="48" bestFit="1" customWidth="1"/>
    <col min="13572" max="13581" width="9.5703125" style="48" customWidth="1"/>
    <col min="13582" max="13582" width="8.140625" style="48" bestFit="1" customWidth="1"/>
    <col min="13583" max="13824" width="11.42578125" style="48"/>
    <col min="13825" max="13825" width="7" style="48" bestFit="1" customWidth="1"/>
    <col min="13826" max="13826" width="18.140625" style="48" customWidth="1"/>
    <col min="13827" max="13827" width="5.140625" style="48" bestFit="1" customWidth="1"/>
    <col min="13828" max="13837" width="9.5703125" style="48" customWidth="1"/>
    <col min="13838" max="13838" width="8.140625" style="48" bestFit="1" customWidth="1"/>
    <col min="13839" max="14080" width="11.42578125" style="48"/>
    <col min="14081" max="14081" width="7" style="48" bestFit="1" customWidth="1"/>
    <col min="14082" max="14082" width="18.140625" style="48" customWidth="1"/>
    <col min="14083" max="14083" width="5.140625" style="48" bestFit="1" customWidth="1"/>
    <col min="14084" max="14093" width="9.5703125" style="48" customWidth="1"/>
    <col min="14094" max="14094" width="8.140625" style="48" bestFit="1" customWidth="1"/>
    <col min="14095" max="14336" width="11.42578125" style="48"/>
    <col min="14337" max="14337" width="7" style="48" bestFit="1" customWidth="1"/>
    <col min="14338" max="14338" width="18.140625" style="48" customWidth="1"/>
    <col min="14339" max="14339" width="5.140625" style="48" bestFit="1" customWidth="1"/>
    <col min="14340" max="14349" width="9.5703125" style="48" customWidth="1"/>
    <col min="14350" max="14350" width="8.140625" style="48" bestFit="1" customWidth="1"/>
    <col min="14351" max="14592" width="11.42578125" style="48"/>
    <col min="14593" max="14593" width="7" style="48" bestFit="1" customWidth="1"/>
    <col min="14594" max="14594" width="18.140625" style="48" customWidth="1"/>
    <col min="14595" max="14595" width="5.140625" style="48" bestFit="1" customWidth="1"/>
    <col min="14596" max="14605" width="9.5703125" style="48" customWidth="1"/>
    <col min="14606" max="14606" width="8.140625" style="48" bestFit="1" customWidth="1"/>
    <col min="14607" max="14848" width="11.42578125" style="48"/>
    <col min="14849" max="14849" width="7" style="48" bestFit="1" customWidth="1"/>
    <col min="14850" max="14850" width="18.140625" style="48" customWidth="1"/>
    <col min="14851" max="14851" width="5.140625" style="48" bestFit="1" customWidth="1"/>
    <col min="14852" max="14861" width="9.5703125" style="48" customWidth="1"/>
    <col min="14862" max="14862" width="8.140625" style="48" bestFit="1" customWidth="1"/>
    <col min="14863" max="15104" width="11.42578125" style="48"/>
    <col min="15105" max="15105" width="7" style="48" bestFit="1" customWidth="1"/>
    <col min="15106" max="15106" width="18.140625" style="48" customWidth="1"/>
    <col min="15107" max="15107" width="5.140625" style="48" bestFit="1" customWidth="1"/>
    <col min="15108" max="15117" width="9.5703125" style="48" customWidth="1"/>
    <col min="15118" max="15118" width="8.140625" style="48" bestFit="1" customWidth="1"/>
    <col min="15119" max="15360" width="11.42578125" style="48"/>
    <col min="15361" max="15361" width="7" style="48" bestFit="1" customWidth="1"/>
    <col min="15362" max="15362" width="18.140625" style="48" customWidth="1"/>
    <col min="15363" max="15363" width="5.140625" style="48" bestFit="1" customWidth="1"/>
    <col min="15364" max="15373" width="9.5703125" style="48" customWidth="1"/>
    <col min="15374" max="15374" width="8.140625" style="48" bestFit="1" customWidth="1"/>
    <col min="15375" max="15616" width="11.42578125" style="48"/>
    <col min="15617" max="15617" width="7" style="48" bestFit="1" customWidth="1"/>
    <col min="15618" max="15618" width="18.140625" style="48" customWidth="1"/>
    <col min="15619" max="15619" width="5.140625" style="48" bestFit="1" customWidth="1"/>
    <col min="15620" max="15629" width="9.5703125" style="48" customWidth="1"/>
    <col min="15630" max="15630" width="8.140625" style="48" bestFit="1" customWidth="1"/>
    <col min="15631" max="15872" width="11.42578125" style="48"/>
    <col min="15873" max="15873" width="7" style="48" bestFit="1" customWidth="1"/>
    <col min="15874" max="15874" width="18.140625" style="48" customWidth="1"/>
    <col min="15875" max="15875" width="5.140625" style="48" bestFit="1" customWidth="1"/>
    <col min="15876" max="15885" width="9.5703125" style="48" customWidth="1"/>
    <col min="15886" max="15886" width="8.140625" style="48" bestFit="1" customWidth="1"/>
    <col min="15887" max="16128" width="11.42578125" style="48"/>
    <col min="16129" max="16129" width="7" style="48" bestFit="1" customWidth="1"/>
    <col min="16130" max="16130" width="18.140625" style="48" customWidth="1"/>
    <col min="16131" max="16131" width="5.140625" style="48" bestFit="1" customWidth="1"/>
    <col min="16132" max="16141" width="9.5703125" style="48" customWidth="1"/>
    <col min="16142" max="16142" width="8.140625" style="48" bestFit="1" customWidth="1"/>
    <col min="16143" max="16384" width="11.42578125" style="48"/>
  </cols>
  <sheetData>
    <row r="1" spans="1:8" x14ac:dyDescent="0.25">
      <c r="A1" s="117" t="s">
        <v>177</v>
      </c>
    </row>
    <row r="3" spans="1:8" x14ac:dyDescent="0.25">
      <c r="A3" s="48" t="s">
        <v>70</v>
      </c>
      <c r="B3" s="48" t="s">
        <v>76</v>
      </c>
    </row>
    <row r="4" spans="1:8" x14ac:dyDescent="0.25">
      <c r="B4" s="48" t="s">
        <v>77</v>
      </c>
    </row>
    <row r="5" spans="1:8" x14ac:dyDescent="0.25">
      <c r="A5" s="48" t="s">
        <v>71</v>
      </c>
      <c r="B5" s="48" t="s">
        <v>78</v>
      </c>
    </row>
    <row r="6" spans="1:8" x14ac:dyDescent="0.25">
      <c r="B6" s="48" t="s">
        <v>79</v>
      </c>
    </row>
    <row r="7" spans="1:8" x14ac:dyDescent="0.25">
      <c r="B7" s="48" t="s">
        <v>80</v>
      </c>
    </row>
    <row r="9" spans="1:8" x14ac:dyDescent="0.25">
      <c r="A9" s="48" t="s">
        <v>72</v>
      </c>
    </row>
    <row r="10" spans="1:8" x14ac:dyDescent="0.25">
      <c r="A10" s="166" t="s">
        <v>5</v>
      </c>
      <c r="B10" s="164" t="s">
        <v>6</v>
      </c>
      <c r="C10" s="168" t="s">
        <v>7</v>
      </c>
      <c r="D10" s="148">
        <v>1900</v>
      </c>
      <c r="E10" s="147">
        <v>1920</v>
      </c>
      <c r="F10" s="170">
        <v>5990</v>
      </c>
      <c r="G10" s="147">
        <v>6800</v>
      </c>
      <c r="H10" s="166">
        <v>6900</v>
      </c>
    </row>
    <row r="11" spans="1:8" ht="15.75" customHeight="1" x14ac:dyDescent="0.25">
      <c r="A11" s="167"/>
      <c r="B11" s="165"/>
      <c r="C11" s="169" t="s">
        <v>8</v>
      </c>
      <c r="D11" s="160" t="s">
        <v>4</v>
      </c>
      <c r="E11" s="158" t="s">
        <v>181</v>
      </c>
      <c r="F11" s="161" t="s">
        <v>194</v>
      </c>
      <c r="G11" s="55" t="s">
        <v>197</v>
      </c>
      <c r="H11" s="55" t="s">
        <v>132</v>
      </c>
    </row>
    <row r="12" spans="1:8" x14ac:dyDescent="0.25">
      <c r="A12" s="162"/>
      <c r="B12" s="159"/>
      <c r="C12" s="162"/>
      <c r="D12" s="160"/>
      <c r="E12" s="158" t="s">
        <v>182</v>
      </c>
      <c r="F12" s="134" t="s">
        <v>195</v>
      </c>
      <c r="G12" s="158" t="s">
        <v>198</v>
      </c>
      <c r="H12" s="158" t="s">
        <v>199</v>
      </c>
    </row>
    <row r="13" spans="1:8" x14ac:dyDescent="0.25">
      <c r="A13" s="57"/>
      <c r="B13" s="163"/>
      <c r="C13" s="57"/>
      <c r="D13" s="160"/>
      <c r="E13" s="149"/>
      <c r="F13" s="134" t="s">
        <v>196</v>
      </c>
      <c r="G13" s="149"/>
      <c r="H13" s="149"/>
    </row>
    <row r="14" spans="1:8" x14ac:dyDescent="0.25">
      <c r="A14" s="59"/>
      <c r="B14" s="60" t="s">
        <v>75</v>
      </c>
      <c r="C14" s="61"/>
      <c r="D14" s="62">
        <v>4000</v>
      </c>
      <c r="E14" s="135"/>
      <c r="F14" s="135"/>
      <c r="G14" s="135"/>
      <c r="H14" s="135"/>
    </row>
    <row r="15" spans="1:8" x14ac:dyDescent="0.25">
      <c r="A15" s="63">
        <v>43687</v>
      </c>
      <c r="B15" s="64" t="s">
        <v>81</v>
      </c>
      <c r="C15" s="65">
        <v>781</v>
      </c>
      <c r="D15" s="66"/>
      <c r="E15" s="138">
        <v>-3775</v>
      </c>
      <c r="F15" s="138">
        <v>2415</v>
      </c>
      <c r="G15" s="138">
        <v>640</v>
      </c>
      <c r="H15" s="138">
        <v>720</v>
      </c>
    </row>
  </sheetData>
  <pageMargins left="0.19685039370078741" right="0.19685039370078741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4.5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opLeftCell="A6" workbookViewId="0">
      <selection activeCell="K27" sqref="K27"/>
    </sheetView>
  </sheetViews>
  <sheetFormatPr baseColWidth="10" defaultRowHeight="15.75" x14ac:dyDescent="0.25"/>
  <cols>
    <col min="1" max="1" width="6.7109375" style="44" customWidth="1"/>
    <col min="2" max="16384" width="11.42578125" style="44"/>
  </cols>
  <sheetData>
    <row r="1" spans="1:8" s="139" customFormat="1" x14ac:dyDescent="0.25">
      <c r="A1" s="139" t="s">
        <v>168</v>
      </c>
    </row>
    <row r="2" spans="1:8" s="139" customFormat="1" x14ac:dyDescent="0.25"/>
    <row r="3" spans="1:8" x14ac:dyDescent="0.25">
      <c r="A3" s="44" t="s">
        <v>70</v>
      </c>
      <c r="B3" s="44" t="s">
        <v>82</v>
      </c>
    </row>
    <row r="4" spans="1:8" x14ac:dyDescent="0.25">
      <c r="B4" s="44" t="s">
        <v>83</v>
      </c>
    </row>
    <row r="5" spans="1:8" x14ac:dyDescent="0.25">
      <c r="A5" s="132">
        <v>1</v>
      </c>
      <c r="B5" s="44" t="s">
        <v>84</v>
      </c>
    </row>
    <row r="6" spans="1:8" x14ac:dyDescent="0.25">
      <c r="A6" s="132">
        <v>2</v>
      </c>
      <c r="B6" s="44" t="s">
        <v>85</v>
      </c>
    </row>
    <row r="7" spans="1:8" x14ac:dyDescent="0.25">
      <c r="B7" s="44" t="s">
        <v>86</v>
      </c>
    </row>
    <row r="9" spans="1:8" x14ac:dyDescent="0.25">
      <c r="A9" s="44" t="s">
        <v>71</v>
      </c>
      <c r="B9" s="67" t="s">
        <v>87</v>
      </c>
      <c r="C9" s="68"/>
      <c r="D9" s="68"/>
      <c r="E9" s="67" t="s">
        <v>89</v>
      </c>
      <c r="F9" s="68"/>
      <c r="G9" s="68"/>
      <c r="H9" s="69"/>
    </row>
    <row r="10" spans="1:8" x14ac:dyDescent="0.25">
      <c r="B10" s="70" t="s">
        <v>88</v>
      </c>
      <c r="C10" s="71"/>
      <c r="D10" s="71"/>
      <c r="E10" s="70" t="s">
        <v>92</v>
      </c>
      <c r="F10" s="71"/>
      <c r="G10" s="71"/>
      <c r="H10" s="72"/>
    </row>
    <row r="11" spans="1:8" x14ac:dyDescent="0.25">
      <c r="B11" s="73"/>
      <c r="C11" s="74"/>
      <c r="D11" s="74"/>
      <c r="E11" s="73"/>
      <c r="F11" s="74"/>
      <c r="G11" s="74"/>
      <c r="H11" s="75"/>
    </row>
    <row r="12" spans="1:8" x14ac:dyDescent="0.25">
      <c r="B12" s="76" t="s">
        <v>90</v>
      </c>
      <c r="C12" s="77"/>
      <c r="D12" s="77"/>
      <c r="E12" s="76" t="s">
        <v>91</v>
      </c>
      <c r="F12" s="77"/>
      <c r="G12" s="77"/>
      <c r="H12" s="78"/>
    </row>
    <row r="13" spans="1:8" x14ac:dyDescent="0.25">
      <c r="B13" s="73"/>
      <c r="C13" s="74"/>
      <c r="D13" s="74"/>
      <c r="E13" s="73"/>
      <c r="F13" s="74"/>
      <c r="G13" s="74"/>
      <c r="H13" s="75"/>
    </row>
    <row r="14" spans="1:8" x14ac:dyDescent="0.25">
      <c r="B14" s="76" t="s">
        <v>93</v>
      </c>
      <c r="C14" s="77"/>
      <c r="D14" s="77"/>
      <c r="E14" s="76" t="s">
        <v>96</v>
      </c>
      <c r="F14" s="77"/>
      <c r="G14" s="77"/>
      <c r="H14" s="78"/>
    </row>
    <row r="15" spans="1:8" x14ac:dyDescent="0.25">
      <c r="B15" s="70" t="s">
        <v>94</v>
      </c>
      <c r="C15" s="71"/>
      <c r="D15" s="71"/>
      <c r="E15" s="70" t="s">
        <v>97</v>
      </c>
      <c r="F15" s="71"/>
      <c r="G15" s="71"/>
      <c r="H15" s="72"/>
    </row>
    <row r="16" spans="1:8" x14ac:dyDescent="0.25">
      <c r="B16" s="70" t="s">
        <v>95</v>
      </c>
      <c r="C16" s="71"/>
      <c r="D16" s="71"/>
      <c r="E16" s="70"/>
      <c r="F16" s="71"/>
      <c r="G16" s="71"/>
      <c r="H16" s="72"/>
    </row>
    <row r="17" spans="2:8" x14ac:dyDescent="0.25">
      <c r="B17" s="73"/>
      <c r="C17" s="74"/>
      <c r="D17" s="74"/>
      <c r="E17" s="73"/>
      <c r="F17" s="74"/>
      <c r="G17" s="74"/>
      <c r="H17" s="75"/>
    </row>
    <row r="18" spans="2:8" x14ac:dyDescent="0.25">
      <c r="B18" s="76" t="s">
        <v>98</v>
      </c>
      <c r="C18" s="77"/>
      <c r="D18" s="77"/>
      <c r="E18" s="76" t="s">
        <v>99</v>
      </c>
      <c r="F18" s="77"/>
      <c r="G18" s="77"/>
      <c r="H18" s="78"/>
    </row>
    <row r="19" spans="2:8" x14ac:dyDescent="0.25">
      <c r="B19" s="70"/>
      <c r="C19" s="71"/>
      <c r="D19" s="71"/>
      <c r="E19" s="70" t="s">
        <v>100</v>
      </c>
      <c r="F19" s="71"/>
      <c r="G19" s="71"/>
      <c r="H19" s="72"/>
    </row>
    <row r="20" spans="2:8" x14ac:dyDescent="0.25">
      <c r="B20" s="73"/>
      <c r="C20" s="74"/>
      <c r="D20" s="74"/>
      <c r="E20" s="73"/>
      <c r="F20" s="74"/>
      <c r="G20" s="74"/>
      <c r="H20" s="75"/>
    </row>
    <row r="21" spans="2:8" x14ac:dyDescent="0.25">
      <c r="B21" s="76" t="s">
        <v>101</v>
      </c>
      <c r="C21" s="77"/>
      <c r="D21" s="77"/>
      <c r="E21" s="76" t="s">
        <v>102</v>
      </c>
      <c r="F21" s="77"/>
      <c r="G21" s="77"/>
      <c r="H21" s="78"/>
    </row>
    <row r="22" spans="2:8" x14ac:dyDescent="0.25">
      <c r="B22" s="70"/>
      <c r="C22" s="71"/>
      <c r="D22" s="71"/>
      <c r="E22" s="70" t="s">
        <v>103</v>
      </c>
      <c r="F22" s="71"/>
      <c r="G22" s="71"/>
      <c r="H22" s="72"/>
    </row>
    <row r="23" spans="2:8" x14ac:dyDescent="0.25">
      <c r="B23" s="73"/>
      <c r="C23" s="74"/>
      <c r="D23" s="74"/>
      <c r="E23" s="73"/>
      <c r="F23" s="74"/>
      <c r="G23" s="74"/>
      <c r="H23" s="75"/>
    </row>
    <row r="24" spans="2:8" x14ac:dyDescent="0.25">
      <c r="B24" s="76" t="s">
        <v>104</v>
      </c>
      <c r="C24" s="77"/>
      <c r="D24" s="77"/>
      <c r="E24" s="76" t="s">
        <v>105</v>
      </c>
      <c r="F24" s="77"/>
      <c r="G24" s="77"/>
      <c r="H24" s="78"/>
    </row>
    <row r="25" spans="2:8" x14ac:dyDescent="0.25">
      <c r="B25" s="70"/>
      <c r="C25" s="71"/>
      <c r="D25" s="71"/>
      <c r="E25" s="70" t="s">
        <v>106</v>
      </c>
      <c r="F25" s="71"/>
      <c r="G25" s="71"/>
      <c r="H25" s="72"/>
    </row>
    <row r="26" spans="2:8" x14ac:dyDescent="0.25">
      <c r="B26" s="70"/>
      <c r="C26" s="71"/>
      <c r="D26" s="71"/>
      <c r="E26" s="70" t="s">
        <v>107</v>
      </c>
      <c r="F26" s="71"/>
      <c r="G26" s="71"/>
      <c r="H26" s="72"/>
    </row>
    <row r="27" spans="2:8" x14ac:dyDescent="0.25">
      <c r="B27" s="73"/>
      <c r="C27" s="74"/>
      <c r="D27" s="74"/>
      <c r="E27" s="73"/>
      <c r="F27" s="74"/>
      <c r="G27" s="74"/>
      <c r="H27" s="75"/>
    </row>
    <row r="28" spans="2:8" x14ac:dyDescent="0.25">
      <c r="B28" s="76" t="s">
        <v>108</v>
      </c>
      <c r="C28" s="77"/>
      <c r="D28" s="77"/>
      <c r="E28" s="76" t="s">
        <v>109</v>
      </c>
      <c r="F28" s="77"/>
      <c r="G28" s="77"/>
      <c r="H28" s="78"/>
    </row>
    <row r="29" spans="2:8" x14ac:dyDescent="0.25">
      <c r="B29" s="70"/>
      <c r="C29" s="71"/>
      <c r="D29" s="71"/>
      <c r="E29" s="70" t="s">
        <v>110</v>
      </c>
      <c r="F29" s="71"/>
      <c r="G29" s="71"/>
      <c r="H29" s="72"/>
    </row>
    <row r="30" spans="2:8" x14ac:dyDescent="0.25">
      <c r="B30" s="73"/>
      <c r="C30" s="74"/>
      <c r="D30" s="74"/>
      <c r="E30" s="73"/>
      <c r="F30" s="74"/>
      <c r="G30" s="74"/>
      <c r="H30" s="75"/>
    </row>
    <row r="31" spans="2:8" x14ac:dyDescent="0.25">
      <c r="B31" s="76" t="s">
        <v>111</v>
      </c>
      <c r="C31" s="77"/>
      <c r="D31" s="77"/>
      <c r="E31" s="76" t="s">
        <v>112</v>
      </c>
      <c r="F31" s="77"/>
      <c r="G31" s="77"/>
      <c r="H31" s="78"/>
    </row>
    <row r="32" spans="2:8" x14ac:dyDescent="0.25">
      <c r="B32" s="70"/>
      <c r="C32" s="71"/>
      <c r="D32" s="71"/>
      <c r="E32" s="70" t="s">
        <v>113</v>
      </c>
      <c r="F32" s="71"/>
      <c r="G32" s="71"/>
      <c r="H32" s="72"/>
    </row>
    <row r="33" spans="2:8" x14ac:dyDescent="0.25">
      <c r="B33" s="73"/>
      <c r="C33" s="74"/>
      <c r="D33" s="74"/>
      <c r="E33" s="73"/>
      <c r="F33" s="74"/>
      <c r="G33" s="74"/>
      <c r="H33" s="7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K10" sqref="K10:L10"/>
    </sheetView>
  </sheetViews>
  <sheetFormatPr baseColWidth="10" defaultRowHeight="15.75" x14ac:dyDescent="0.25"/>
  <cols>
    <col min="1" max="1" width="6.85546875" style="44" customWidth="1"/>
    <col min="2" max="2" width="11.42578125" style="44"/>
    <col min="3" max="3" width="6.85546875" style="44" customWidth="1"/>
    <col min="4" max="9" width="9.5703125" style="44" customWidth="1"/>
    <col min="10" max="14" width="8.7109375" style="44" customWidth="1"/>
    <col min="15" max="15" width="9" style="44" customWidth="1"/>
    <col min="16" max="16384" width="11.42578125" style="44"/>
  </cols>
  <sheetData>
    <row r="1" spans="1:9" x14ac:dyDescent="0.25">
      <c r="A1" s="139" t="s">
        <v>172</v>
      </c>
    </row>
    <row r="3" spans="1:9" x14ac:dyDescent="0.25">
      <c r="A3" s="49" t="s">
        <v>5</v>
      </c>
      <c r="B3" s="50" t="s">
        <v>6</v>
      </c>
      <c r="C3" s="51"/>
      <c r="D3" s="157">
        <v>1900</v>
      </c>
      <c r="E3" s="170">
        <v>1920</v>
      </c>
      <c r="F3" s="157">
        <v>1970</v>
      </c>
      <c r="G3" s="170">
        <v>3100</v>
      </c>
      <c r="H3" s="157">
        <v>7770</v>
      </c>
      <c r="I3" s="178">
        <v>7790</v>
      </c>
    </row>
    <row r="4" spans="1:9" x14ac:dyDescent="0.25">
      <c r="A4" s="52"/>
      <c r="B4" s="53"/>
      <c r="C4" s="54" t="s">
        <v>7</v>
      </c>
      <c r="D4" s="158" t="s">
        <v>4</v>
      </c>
      <c r="E4" s="134" t="s">
        <v>181</v>
      </c>
      <c r="F4" s="55" t="s">
        <v>169</v>
      </c>
      <c r="G4" s="133" t="s">
        <v>118</v>
      </c>
      <c r="H4" s="172" t="s">
        <v>181</v>
      </c>
      <c r="I4" s="55" t="s">
        <v>191</v>
      </c>
    </row>
    <row r="5" spans="1:9" x14ac:dyDescent="0.25">
      <c r="A5" s="52"/>
      <c r="B5" s="53"/>
      <c r="C5" s="54"/>
      <c r="D5" s="158"/>
      <c r="E5" s="134" t="s">
        <v>182</v>
      </c>
      <c r="F5" s="55"/>
      <c r="G5" s="133" t="s">
        <v>200</v>
      </c>
      <c r="H5" s="172" t="s">
        <v>202</v>
      </c>
      <c r="I5" s="55" t="s">
        <v>203</v>
      </c>
    </row>
    <row r="6" spans="1:9" x14ac:dyDescent="0.25">
      <c r="A6" s="56"/>
      <c r="B6" s="57"/>
      <c r="C6" s="58" t="s">
        <v>8</v>
      </c>
      <c r="D6" s="156"/>
      <c r="E6" s="47"/>
      <c r="F6" s="156"/>
      <c r="G6" s="171" t="s">
        <v>201</v>
      </c>
      <c r="H6" s="156"/>
      <c r="I6" s="176" t="s">
        <v>202</v>
      </c>
    </row>
    <row r="7" spans="1:9" x14ac:dyDescent="0.25">
      <c r="A7" s="140">
        <v>43910</v>
      </c>
      <c r="B7" s="60" t="s">
        <v>118</v>
      </c>
      <c r="C7" s="61">
        <v>75</v>
      </c>
      <c r="D7" s="62">
        <v>93650</v>
      </c>
      <c r="E7" s="135"/>
      <c r="F7" s="135">
        <v>82892</v>
      </c>
      <c r="G7" s="135">
        <v>-178450</v>
      </c>
      <c r="H7" s="135">
        <v>1908</v>
      </c>
      <c r="I7" s="135"/>
    </row>
    <row r="8" spans="1:9" x14ac:dyDescent="0.25">
      <c r="A8" s="142"/>
      <c r="B8" s="143" t="s">
        <v>173</v>
      </c>
      <c r="C8" s="144">
        <v>76</v>
      </c>
      <c r="D8" s="91">
        <v>-3720</v>
      </c>
      <c r="E8" s="136"/>
      <c r="F8" s="136"/>
      <c r="G8" s="136"/>
      <c r="H8" s="136"/>
      <c r="I8" s="136">
        <v>3720</v>
      </c>
    </row>
    <row r="9" spans="1:9" x14ac:dyDescent="0.25">
      <c r="A9" s="142">
        <v>43911</v>
      </c>
      <c r="B9" s="143" t="s">
        <v>175</v>
      </c>
      <c r="C9" s="144">
        <v>77</v>
      </c>
      <c r="D9" s="91">
        <v>-89930</v>
      </c>
      <c r="E9" s="136">
        <v>89930</v>
      </c>
      <c r="F9" s="136"/>
      <c r="G9" s="136"/>
      <c r="H9" s="136"/>
      <c r="I9" s="136"/>
    </row>
    <row r="10" spans="1:9" x14ac:dyDescent="0.25">
      <c r="A10" s="141">
        <v>43913</v>
      </c>
      <c r="B10" s="64" t="s">
        <v>174</v>
      </c>
      <c r="C10" s="65">
        <v>78</v>
      </c>
      <c r="D10" s="66"/>
      <c r="E10" s="138">
        <v>82892</v>
      </c>
      <c r="F10" s="138">
        <v>-82892</v>
      </c>
      <c r="G10" s="138"/>
      <c r="H10" s="138"/>
      <c r="I10" s="138"/>
    </row>
    <row r="11" spans="1:9" x14ac:dyDescent="0.25">
      <c r="D11" s="17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4.7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showZeros="0" topLeftCell="M1" zoomScaleNormal="100" workbookViewId="0">
      <selection activeCell="AA5" sqref="AA5"/>
    </sheetView>
  </sheetViews>
  <sheetFormatPr baseColWidth="10" defaultRowHeight="15" x14ac:dyDescent="0.2"/>
  <cols>
    <col min="1" max="1" width="6.85546875" style="79" bestFit="1" customWidth="1"/>
    <col min="2" max="2" width="19" style="79" customWidth="1"/>
    <col min="3" max="3" width="5.140625" style="79" bestFit="1" customWidth="1"/>
    <col min="4" max="4" width="4" style="79" bestFit="1" customWidth="1"/>
    <col min="5" max="14" width="9.5703125" style="79" customWidth="1"/>
    <col min="15" max="15" width="4.5703125" style="79" customWidth="1"/>
    <col min="16" max="24" width="9.5703125" style="79" customWidth="1"/>
    <col min="25" max="29" width="8.7109375" style="79" customWidth="1"/>
    <col min="30" max="30" width="3.28515625" style="79" bestFit="1" customWidth="1"/>
    <col min="31" max="43" width="8.7109375" style="79" customWidth="1"/>
    <col min="44" max="45" width="9.5703125" style="79" customWidth="1"/>
    <col min="46" max="46" width="11.7109375" style="79" customWidth="1"/>
    <col min="47" max="16384" width="11.42578125" style="79"/>
  </cols>
  <sheetData>
    <row r="1" spans="1:23" ht="15.75" x14ac:dyDescent="0.25">
      <c r="A1" s="117" t="s">
        <v>176</v>
      </c>
    </row>
    <row r="2" spans="1:23" ht="15.75" x14ac:dyDescent="0.25">
      <c r="A2" s="117"/>
    </row>
    <row r="3" spans="1:23" ht="15.75" x14ac:dyDescent="0.25">
      <c r="A3" s="48" t="s">
        <v>114</v>
      </c>
    </row>
    <row r="4" spans="1:23" ht="15.75" x14ac:dyDescent="0.25">
      <c r="A4" s="80"/>
      <c r="B4" s="81"/>
      <c r="C4" s="51"/>
      <c r="D4" s="82"/>
      <c r="E4" s="184">
        <v>1230</v>
      </c>
      <c r="F4" s="184">
        <v>1250</v>
      </c>
      <c r="G4" s="189">
        <v>1900</v>
      </c>
      <c r="H4" s="184">
        <v>1920</v>
      </c>
      <c r="I4" s="191">
        <v>1970</v>
      </c>
      <c r="J4" s="193">
        <v>2050</v>
      </c>
      <c r="K4" s="191">
        <v>2060</v>
      </c>
      <c r="L4" s="184">
        <v>2240</v>
      </c>
      <c r="M4" s="184">
        <v>3100</v>
      </c>
      <c r="N4" s="194">
        <v>6550</v>
      </c>
      <c r="O4" s="195"/>
      <c r="P4" s="184">
        <v>6800</v>
      </c>
      <c r="Q4" s="193">
        <v>6900</v>
      </c>
      <c r="R4" s="184">
        <v>7090</v>
      </c>
      <c r="S4" s="193">
        <v>7140</v>
      </c>
      <c r="T4" s="184">
        <v>7300</v>
      </c>
      <c r="U4" s="178">
        <v>7790</v>
      </c>
      <c r="V4" s="170">
        <v>8050</v>
      </c>
      <c r="W4" s="178">
        <v>8150</v>
      </c>
    </row>
    <row r="5" spans="1:23" ht="15.75" x14ac:dyDescent="0.25">
      <c r="A5" s="83"/>
      <c r="B5" s="84"/>
      <c r="C5" s="54" t="s">
        <v>7</v>
      </c>
      <c r="D5" s="203" t="s">
        <v>115</v>
      </c>
      <c r="E5" s="185" t="s">
        <v>116</v>
      </c>
      <c r="F5" s="185" t="s">
        <v>204</v>
      </c>
      <c r="G5" s="190" t="s">
        <v>205</v>
      </c>
      <c r="H5" s="185" t="s">
        <v>181</v>
      </c>
      <c r="I5" s="192" t="s">
        <v>169</v>
      </c>
      <c r="J5" s="196" t="s">
        <v>183</v>
      </c>
      <c r="K5" s="192" t="s">
        <v>207</v>
      </c>
      <c r="L5" s="192" t="s">
        <v>117</v>
      </c>
      <c r="M5" s="197" t="s">
        <v>118</v>
      </c>
      <c r="N5" s="198" t="s">
        <v>208</v>
      </c>
      <c r="O5" s="205" t="s">
        <v>115</v>
      </c>
      <c r="P5" s="192" t="s">
        <v>197</v>
      </c>
      <c r="Q5" s="199" t="s">
        <v>132</v>
      </c>
      <c r="R5" s="192" t="s">
        <v>210</v>
      </c>
      <c r="S5" s="199" t="s">
        <v>211</v>
      </c>
      <c r="T5" s="192" t="s">
        <v>212</v>
      </c>
      <c r="U5" s="55" t="s">
        <v>191</v>
      </c>
      <c r="V5" s="133" t="s">
        <v>193</v>
      </c>
      <c r="W5" s="55" t="s">
        <v>193</v>
      </c>
    </row>
    <row r="6" spans="1:23" ht="15.75" x14ac:dyDescent="0.25">
      <c r="A6" s="177" t="s">
        <v>5</v>
      </c>
      <c r="B6" s="85" t="s">
        <v>6</v>
      </c>
      <c r="C6" s="58" t="s">
        <v>8</v>
      </c>
      <c r="D6" s="204"/>
      <c r="E6" s="186"/>
      <c r="F6" s="186"/>
      <c r="G6" s="187" t="s">
        <v>206</v>
      </c>
      <c r="H6" s="186" t="s">
        <v>182</v>
      </c>
      <c r="I6" s="186"/>
      <c r="J6" s="187" t="s">
        <v>184</v>
      </c>
      <c r="K6" s="186"/>
      <c r="L6" s="186"/>
      <c r="M6" s="186"/>
      <c r="N6" s="188" t="s">
        <v>209</v>
      </c>
      <c r="O6" s="206"/>
      <c r="P6" s="186" t="s">
        <v>198</v>
      </c>
      <c r="Q6" s="187" t="s">
        <v>199</v>
      </c>
      <c r="R6" s="186" t="s">
        <v>190</v>
      </c>
      <c r="S6" s="187" t="s">
        <v>190</v>
      </c>
      <c r="T6" s="186" t="s">
        <v>190</v>
      </c>
      <c r="U6" s="176" t="s">
        <v>192</v>
      </c>
      <c r="V6" s="171" t="s">
        <v>188</v>
      </c>
      <c r="W6" s="176" t="s">
        <v>190</v>
      </c>
    </row>
    <row r="7" spans="1:23" ht="15.75" x14ac:dyDescent="0.25">
      <c r="A7" s="59"/>
      <c r="B7" s="86" t="s">
        <v>159</v>
      </c>
      <c r="C7" s="87"/>
      <c r="D7" s="87">
        <v>1</v>
      </c>
      <c r="E7" s="62">
        <v>180000</v>
      </c>
      <c r="F7" s="135">
        <v>56400</v>
      </c>
      <c r="G7" s="135">
        <v>400</v>
      </c>
      <c r="H7" s="135">
        <v>87700</v>
      </c>
      <c r="I7" s="135"/>
      <c r="J7" s="135">
        <v>-218000</v>
      </c>
      <c r="K7" s="135">
        <v>390500</v>
      </c>
      <c r="L7" s="135">
        <v>-120000</v>
      </c>
      <c r="M7" s="135">
        <v>-565000</v>
      </c>
      <c r="N7" s="135">
        <v>5400</v>
      </c>
      <c r="O7" s="179">
        <f t="shared" ref="O7:O21" si="0">D7</f>
        <v>1</v>
      </c>
      <c r="P7" s="135">
        <v>2300</v>
      </c>
      <c r="Q7" s="135">
        <v>6420</v>
      </c>
      <c r="R7" s="135">
        <v>56700</v>
      </c>
      <c r="S7" s="135">
        <v>87800</v>
      </c>
      <c r="T7" s="135">
        <v>14150</v>
      </c>
      <c r="U7" s="135">
        <v>8780</v>
      </c>
      <c r="V7" s="135"/>
      <c r="W7" s="135">
        <v>6450</v>
      </c>
    </row>
    <row r="8" spans="1:23" ht="15.75" x14ac:dyDescent="0.25">
      <c r="A8" s="88">
        <v>43802</v>
      </c>
      <c r="B8" s="89" t="s">
        <v>124</v>
      </c>
      <c r="C8" s="90">
        <v>495</v>
      </c>
      <c r="D8" s="90">
        <v>2</v>
      </c>
      <c r="E8" s="91"/>
      <c r="F8" s="136"/>
      <c r="G8" s="136"/>
      <c r="H8" s="136">
        <v>-1250</v>
      </c>
      <c r="I8" s="136"/>
      <c r="J8" s="136"/>
      <c r="K8" s="136"/>
      <c r="L8" s="136"/>
      <c r="M8" s="136"/>
      <c r="N8" s="136"/>
      <c r="O8" s="180">
        <f t="shared" si="0"/>
        <v>2</v>
      </c>
      <c r="P8" s="136"/>
      <c r="Q8" s="136"/>
      <c r="R8" s="136"/>
      <c r="S8" s="136">
        <v>1250</v>
      </c>
      <c r="T8" s="136"/>
      <c r="U8" s="136"/>
      <c r="V8" s="136"/>
      <c r="W8" s="136"/>
    </row>
    <row r="9" spans="1:23" ht="15.75" x14ac:dyDescent="0.25">
      <c r="A9" s="88">
        <v>43809</v>
      </c>
      <c r="B9" s="89" t="s">
        <v>14</v>
      </c>
      <c r="C9" s="90">
        <v>496</v>
      </c>
      <c r="D9" s="90">
        <v>3</v>
      </c>
      <c r="E9" s="91"/>
      <c r="F9" s="136"/>
      <c r="G9" s="136"/>
      <c r="H9" s="136">
        <v>-2400</v>
      </c>
      <c r="I9" s="136"/>
      <c r="J9" s="136"/>
      <c r="K9" s="136"/>
      <c r="L9" s="136">
        <v>2000</v>
      </c>
      <c r="M9" s="136"/>
      <c r="N9" s="136"/>
      <c r="O9" s="180">
        <f t="shared" si="0"/>
        <v>3</v>
      </c>
      <c r="P9" s="136"/>
      <c r="Q9" s="136"/>
      <c r="R9" s="136"/>
      <c r="S9" s="136"/>
      <c r="T9" s="136"/>
      <c r="U9" s="136"/>
      <c r="V9" s="136"/>
      <c r="W9" s="136">
        <v>400</v>
      </c>
    </row>
    <row r="10" spans="1:23" ht="15.75" x14ac:dyDescent="0.25">
      <c r="A10" s="88">
        <v>43811</v>
      </c>
      <c r="B10" s="89" t="s">
        <v>125</v>
      </c>
      <c r="C10" s="90">
        <v>497</v>
      </c>
      <c r="D10" s="90">
        <v>4</v>
      </c>
      <c r="E10" s="91"/>
      <c r="F10" s="136"/>
      <c r="G10" s="136"/>
      <c r="H10" s="136">
        <v>-3720</v>
      </c>
      <c r="I10" s="136"/>
      <c r="J10" s="136"/>
      <c r="K10" s="136"/>
      <c r="L10" s="136"/>
      <c r="M10" s="136"/>
      <c r="N10" s="136"/>
      <c r="O10" s="180">
        <f t="shared" si="0"/>
        <v>4</v>
      </c>
      <c r="P10" s="136"/>
      <c r="Q10" s="136"/>
      <c r="R10" s="136">
        <v>3720</v>
      </c>
      <c r="S10" s="136"/>
      <c r="T10" s="136"/>
      <c r="U10" s="136"/>
      <c r="V10" s="136"/>
      <c r="W10" s="136"/>
    </row>
    <row r="11" spans="1:23" ht="15.75" x14ac:dyDescent="0.25">
      <c r="A11" s="92">
        <v>43812</v>
      </c>
      <c r="B11" s="89" t="s">
        <v>126</v>
      </c>
      <c r="C11" s="90">
        <v>498</v>
      </c>
      <c r="D11" s="90">
        <v>5</v>
      </c>
      <c r="E11" s="91"/>
      <c r="F11" s="136"/>
      <c r="G11" s="136"/>
      <c r="H11" s="136">
        <v>-2000</v>
      </c>
      <c r="I11" s="136"/>
      <c r="J11" s="136"/>
      <c r="K11" s="136"/>
      <c r="L11" s="136"/>
      <c r="M11" s="136"/>
      <c r="N11" s="136"/>
      <c r="O11" s="180">
        <f t="shared" si="0"/>
        <v>5</v>
      </c>
      <c r="P11" s="136"/>
      <c r="Q11" s="136"/>
      <c r="R11" s="136"/>
      <c r="S11" s="136">
        <v>2000</v>
      </c>
      <c r="T11" s="136"/>
      <c r="U11" s="136"/>
      <c r="V11" s="136"/>
      <c r="W11" s="136"/>
    </row>
    <row r="12" spans="1:23" ht="15.75" x14ac:dyDescent="0.25">
      <c r="A12" s="88">
        <v>43814</v>
      </c>
      <c r="B12" s="89" t="s">
        <v>127</v>
      </c>
      <c r="C12" s="90">
        <v>499</v>
      </c>
      <c r="D12" s="90">
        <v>6</v>
      </c>
      <c r="E12" s="91"/>
      <c r="F12" s="136"/>
      <c r="G12" s="136"/>
      <c r="H12" s="136">
        <v>8000</v>
      </c>
      <c r="I12" s="136"/>
      <c r="J12" s="136"/>
      <c r="K12" s="136"/>
      <c r="L12" s="136"/>
      <c r="M12" s="136">
        <v>-8000</v>
      </c>
      <c r="N12" s="136"/>
      <c r="O12" s="180">
        <f t="shared" si="0"/>
        <v>6</v>
      </c>
      <c r="P12" s="136"/>
      <c r="Q12" s="136"/>
      <c r="R12" s="136"/>
      <c r="S12" s="136"/>
      <c r="T12" s="136"/>
      <c r="U12" s="136"/>
      <c r="V12" s="136"/>
      <c r="W12" s="136"/>
    </row>
    <row r="13" spans="1:23" ht="15.75" x14ac:dyDescent="0.25">
      <c r="A13" s="88" t="s">
        <v>128</v>
      </c>
      <c r="B13" s="89" t="s">
        <v>129</v>
      </c>
      <c r="C13" s="90">
        <v>500</v>
      </c>
      <c r="D13" s="90">
        <v>7</v>
      </c>
      <c r="E13" s="91"/>
      <c r="F13" s="136"/>
      <c r="G13" s="136"/>
      <c r="H13" s="136">
        <v>-4800</v>
      </c>
      <c r="I13" s="136"/>
      <c r="J13" s="136"/>
      <c r="K13" s="136"/>
      <c r="L13" s="136"/>
      <c r="M13" s="136"/>
      <c r="N13" s="136"/>
      <c r="O13" s="180">
        <f t="shared" si="0"/>
        <v>7</v>
      </c>
      <c r="P13" s="136"/>
      <c r="Q13" s="136"/>
      <c r="R13" s="136"/>
      <c r="S13" s="136"/>
      <c r="T13" s="136">
        <v>4800</v>
      </c>
      <c r="U13" s="136"/>
      <c r="V13" s="136"/>
      <c r="W13" s="136"/>
    </row>
    <row r="14" spans="1:23" ht="15.75" x14ac:dyDescent="0.25">
      <c r="A14" s="88">
        <v>43819</v>
      </c>
      <c r="B14" s="93" t="s">
        <v>130</v>
      </c>
      <c r="C14" s="90">
        <v>501</v>
      </c>
      <c r="D14" s="90">
        <v>8</v>
      </c>
      <c r="E14" s="91"/>
      <c r="F14" s="136"/>
      <c r="G14" s="136"/>
      <c r="H14" s="136">
        <v>-585</v>
      </c>
      <c r="I14" s="136"/>
      <c r="J14" s="136"/>
      <c r="K14" s="136"/>
      <c r="L14" s="136"/>
      <c r="M14" s="136"/>
      <c r="N14" s="136"/>
      <c r="O14" s="180">
        <f t="shared" si="0"/>
        <v>8</v>
      </c>
      <c r="P14" s="136"/>
      <c r="Q14" s="136"/>
      <c r="R14" s="136"/>
      <c r="S14" s="136">
        <v>585</v>
      </c>
      <c r="T14" s="136"/>
      <c r="U14" s="136"/>
      <c r="V14" s="136"/>
      <c r="W14" s="136"/>
    </row>
    <row r="15" spans="1:23" ht="15.75" x14ac:dyDescent="0.25">
      <c r="A15" s="88">
        <v>43819</v>
      </c>
      <c r="B15" s="89" t="s">
        <v>131</v>
      </c>
      <c r="C15" s="90">
        <v>502</v>
      </c>
      <c r="D15" s="90">
        <v>9</v>
      </c>
      <c r="E15" s="91"/>
      <c r="F15" s="136"/>
      <c r="G15" s="136"/>
      <c r="H15" s="136">
        <v>-3550</v>
      </c>
      <c r="I15" s="136"/>
      <c r="J15" s="136"/>
      <c r="K15" s="136"/>
      <c r="L15" s="136"/>
      <c r="M15" s="136"/>
      <c r="N15" s="136"/>
      <c r="O15" s="180">
        <f t="shared" si="0"/>
        <v>9</v>
      </c>
      <c r="P15" s="136"/>
      <c r="Q15" s="136"/>
      <c r="R15" s="136">
        <v>3550</v>
      </c>
      <c r="S15" s="136"/>
      <c r="T15" s="136"/>
      <c r="U15" s="136"/>
      <c r="V15" s="136"/>
      <c r="W15" s="136"/>
    </row>
    <row r="16" spans="1:23" ht="15.75" x14ac:dyDescent="0.25">
      <c r="A16" s="88">
        <v>44193</v>
      </c>
      <c r="B16" s="94" t="s">
        <v>170</v>
      </c>
      <c r="C16" s="90">
        <v>504</v>
      </c>
      <c r="D16" s="90">
        <v>10</v>
      </c>
      <c r="E16" s="91"/>
      <c r="F16" s="136"/>
      <c r="G16" s="136"/>
      <c r="H16" s="136"/>
      <c r="I16" s="136">
        <v>5865</v>
      </c>
      <c r="J16" s="136"/>
      <c r="K16" s="136"/>
      <c r="L16" s="136"/>
      <c r="M16" s="136">
        <v>-6000</v>
      </c>
      <c r="N16" s="136"/>
      <c r="O16" s="180">
        <f t="shared" si="0"/>
        <v>10</v>
      </c>
      <c r="P16" s="136"/>
      <c r="Q16" s="136"/>
      <c r="R16" s="136"/>
      <c r="S16" s="136"/>
      <c r="T16" s="136"/>
      <c r="U16" s="136">
        <v>135</v>
      </c>
      <c r="V16" s="136"/>
      <c r="W16" s="136"/>
    </row>
    <row r="17" spans="1:23" ht="15.75" x14ac:dyDescent="0.25">
      <c r="A17" s="88">
        <v>43829</v>
      </c>
      <c r="B17" s="94" t="s">
        <v>133</v>
      </c>
      <c r="C17" s="90">
        <v>505</v>
      </c>
      <c r="D17" s="90">
        <v>11</v>
      </c>
      <c r="E17" s="91"/>
      <c r="F17" s="136"/>
      <c r="G17" s="136"/>
      <c r="H17" s="136">
        <v>37500</v>
      </c>
      <c r="I17" s="136"/>
      <c r="J17" s="136"/>
      <c r="K17" s="136"/>
      <c r="L17" s="136"/>
      <c r="M17" s="136">
        <v>-37500</v>
      </c>
      <c r="N17" s="136"/>
      <c r="O17" s="180">
        <f t="shared" si="0"/>
        <v>11</v>
      </c>
      <c r="P17" s="136"/>
      <c r="Q17" s="136"/>
      <c r="R17" s="136"/>
      <c r="S17" s="136"/>
      <c r="T17" s="136"/>
      <c r="U17" s="136"/>
      <c r="V17" s="136"/>
      <c r="W17" s="136"/>
    </row>
    <row r="18" spans="1:23" ht="15.75" x14ac:dyDescent="0.25">
      <c r="A18" s="88">
        <v>44196</v>
      </c>
      <c r="B18" s="94" t="s">
        <v>171</v>
      </c>
      <c r="C18" s="90">
        <v>506</v>
      </c>
      <c r="D18" s="90">
        <v>12</v>
      </c>
      <c r="E18" s="91"/>
      <c r="F18" s="136"/>
      <c r="G18" s="136"/>
      <c r="H18" s="136">
        <v>5865</v>
      </c>
      <c r="I18" s="136">
        <v>-5865</v>
      </c>
      <c r="J18" s="136"/>
      <c r="K18" s="136"/>
      <c r="L18" s="136"/>
      <c r="M18" s="136"/>
      <c r="N18" s="136"/>
      <c r="O18" s="180">
        <f t="shared" si="0"/>
        <v>12</v>
      </c>
      <c r="P18" s="136"/>
      <c r="Q18" s="136"/>
      <c r="R18" s="136"/>
      <c r="S18" s="136"/>
      <c r="T18" s="136"/>
      <c r="U18" s="136"/>
      <c r="V18" s="136"/>
      <c r="W18" s="136"/>
    </row>
    <row r="19" spans="1:23" ht="15.75" x14ac:dyDescent="0.25">
      <c r="A19" s="88">
        <v>43830</v>
      </c>
      <c r="B19" s="94" t="s">
        <v>134</v>
      </c>
      <c r="C19" s="90">
        <v>507</v>
      </c>
      <c r="D19" s="90">
        <v>13</v>
      </c>
      <c r="E19" s="91"/>
      <c r="F19" s="136"/>
      <c r="G19" s="136"/>
      <c r="H19" s="136">
        <v>150</v>
      </c>
      <c r="I19" s="136"/>
      <c r="J19" s="136"/>
      <c r="K19" s="136"/>
      <c r="L19" s="136"/>
      <c r="M19" s="136"/>
      <c r="N19" s="136"/>
      <c r="O19" s="180">
        <f t="shared" si="0"/>
        <v>13</v>
      </c>
      <c r="P19" s="136"/>
      <c r="Q19" s="136"/>
      <c r="R19" s="136"/>
      <c r="S19" s="136"/>
      <c r="T19" s="136"/>
      <c r="U19" s="136"/>
      <c r="V19" s="136">
        <v>-150</v>
      </c>
      <c r="W19" s="136"/>
    </row>
    <row r="20" spans="1:23" ht="15.75" x14ac:dyDescent="0.25">
      <c r="A20" s="88">
        <v>43830</v>
      </c>
      <c r="B20" s="94" t="s">
        <v>23</v>
      </c>
      <c r="C20" s="90">
        <v>508</v>
      </c>
      <c r="D20" s="90">
        <v>14</v>
      </c>
      <c r="E20" s="91"/>
      <c r="F20" s="136"/>
      <c r="G20" s="136"/>
      <c r="H20" s="136">
        <v>-40</v>
      </c>
      <c r="I20" s="136"/>
      <c r="J20" s="136"/>
      <c r="K20" s="136"/>
      <c r="L20" s="136"/>
      <c r="M20" s="136"/>
      <c r="N20" s="136"/>
      <c r="O20" s="180">
        <f t="shared" si="0"/>
        <v>14</v>
      </c>
      <c r="P20" s="136"/>
      <c r="Q20" s="136"/>
      <c r="R20" s="136"/>
      <c r="S20" s="136"/>
      <c r="T20" s="136"/>
      <c r="U20" s="136">
        <v>40</v>
      </c>
      <c r="V20" s="136"/>
      <c r="W20" s="136"/>
    </row>
    <row r="21" spans="1:23" ht="15.75" x14ac:dyDescent="0.25">
      <c r="A21" s="88">
        <v>43830</v>
      </c>
      <c r="B21" s="94" t="s">
        <v>16</v>
      </c>
      <c r="C21" s="90">
        <v>509</v>
      </c>
      <c r="D21" s="90">
        <v>15</v>
      </c>
      <c r="E21" s="91"/>
      <c r="F21" s="136"/>
      <c r="G21" s="136"/>
      <c r="H21" s="136">
        <v>-25000</v>
      </c>
      <c r="I21" s="136"/>
      <c r="J21" s="136"/>
      <c r="K21" s="136">
        <v>25000</v>
      </c>
      <c r="L21" s="136"/>
      <c r="M21" s="136"/>
      <c r="N21" s="136"/>
      <c r="O21" s="180">
        <f t="shared" si="0"/>
        <v>15</v>
      </c>
      <c r="P21" s="136"/>
      <c r="Q21" s="136"/>
      <c r="R21" s="136"/>
      <c r="S21" s="136"/>
      <c r="T21" s="136"/>
      <c r="U21" s="136"/>
      <c r="V21" s="136"/>
      <c r="W21" s="136"/>
    </row>
    <row r="22" spans="1:23" ht="15.75" x14ac:dyDescent="0.25">
      <c r="A22" s="95"/>
      <c r="B22" s="96" t="s">
        <v>10</v>
      </c>
      <c r="C22" s="96"/>
      <c r="D22" s="97">
        <v>16</v>
      </c>
      <c r="E22" s="98">
        <f>SUM(E7:E21)</f>
        <v>180000</v>
      </c>
      <c r="F22" s="137">
        <f>SUM(F7:F21)</f>
        <v>56400</v>
      </c>
      <c r="G22" s="137">
        <f t="shared" ref="G22:N22" si="1">SUM(G7:G21)</f>
        <v>400</v>
      </c>
      <c r="H22" s="137">
        <f t="shared" si="1"/>
        <v>95870</v>
      </c>
      <c r="I22" s="137">
        <f t="shared" si="1"/>
        <v>0</v>
      </c>
      <c r="J22" s="137">
        <f t="shared" si="1"/>
        <v>-218000</v>
      </c>
      <c r="K22" s="137">
        <f t="shared" si="1"/>
        <v>415500</v>
      </c>
      <c r="L22" s="137">
        <f t="shared" si="1"/>
        <v>-118000</v>
      </c>
      <c r="M22" s="137">
        <f t="shared" si="1"/>
        <v>-616500</v>
      </c>
      <c r="N22" s="137">
        <f t="shared" si="1"/>
        <v>5400</v>
      </c>
      <c r="O22" s="181">
        <v>16</v>
      </c>
      <c r="P22" s="137">
        <f t="shared" ref="P22:W22" si="2">SUM(P7:P21)</f>
        <v>2300</v>
      </c>
      <c r="Q22" s="137">
        <f t="shared" si="2"/>
        <v>6420</v>
      </c>
      <c r="R22" s="137">
        <f t="shared" si="2"/>
        <v>63970</v>
      </c>
      <c r="S22" s="137">
        <f t="shared" si="2"/>
        <v>91635</v>
      </c>
      <c r="T22" s="137">
        <f t="shared" si="2"/>
        <v>18950</v>
      </c>
      <c r="U22" s="137">
        <f t="shared" si="2"/>
        <v>8955</v>
      </c>
      <c r="V22" s="137">
        <f t="shared" si="2"/>
        <v>-150</v>
      </c>
      <c r="W22" s="137">
        <f t="shared" si="2"/>
        <v>6850</v>
      </c>
    </row>
    <row r="23" spans="1:23" ht="15.75" x14ac:dyDescent="0.25">
      <c r="A23" s="117"/>
    </row>
    <row r="34" spans="1:9" s="48" customFormat="1" ht="15.75" x14ac:dyDescent="0.25"/>
    <row r="35" spans="1:9" s="48" customFormat="1" ht="15.75" x14ac:dyDescent="0.25">
      <c r="A35" s="49" t="s">
        <v>135</v>
      </c>
      <c r="B35" s="50" t="s">
        <v>136</v>
      </c>
      <c r="C35" s="201" t="s">
        <v>137</v>
      </c>
      <c r="D35" s="202"/>
      <c r="E35" s="200" t="s">
        <v>213</v>
      </c>
      <c r="F35" s="209" t="s">
        <v>139</v>
      </c>
      <c r="G35" s="210"/>
      <c r="H35" s="200" t="s">
        <v>140</v>
      </c>
      <c r="I35" s="200" t="s">
        <v>141</v>
      </c>
    </row>
    <row r="36" spans="1:9" s="48" customFormat="1" ht="15.75" x14ac:dyDescent="0.25">
      <c r="A36" s="56"/>
      <c r="B36" s="57"/>
      <c r="C36" s="211" t="s">
        <v>8</v>
      </c>
      <c r="D36" s="212"/>
      <c r="E36" s="176" t="s">
        <v>214</v>
      </c>
      <c r="F36" s="182"/>
      <c r="G36" s="183"/>
      <c r="H36" s="176"/>
      <c r="I36" s="176"/>
    </row>
    <row r="37" spans="1:9" s="48" customFormat="1" ht="15.75" x14ac:dyDescent="0.25">
      <c r="A37" s="101">
        <v>1230</v>
      </c>
      <c r="B37" s="102" t="s">
        <v>116</v>
      </c>
      <c r="C37" s="103"/>
      <c r="D37" s="104"/>
      <c r="E37" s="62">
        <f>E22</f>
        <v>180000</v>
      </c>
      <c r="F37" s="135"/>
      <c r="G37" s="135"/>
      <c r="H37" s="135"/>
      <c r="I37" s="135">
        <f>SUM(E37:H37)</f>
        <v>180000</v>
      </c>
    </row>
    <row r="38" spans="1:9" s="48" customFormat="1" ht="15.75" x14ac:dyDescent="0.25">
      <c r="A38" s="105">
        <v>1250</v>
      </c>
      <c r="B38" s="106" t="s">
        <v>142</v>
      </c>
      <c r="C38" s="107"/>
      <c r="D38" s="108"/>
      <c r="E38" s="91">
        <f>F22</f>
        <v>56400</v>
      </c>
      <c r="F38" s="136"/>
      <c r="G38" s="136"/>
      <c r="H38" s="136"/>
      <c r="I38" s="136">
        <f>SUM(E38:H38)</f>
        <v>56400</v>
      </c>
    </row>
    <row r="39" spans="1:9" s="48" customFormat="1" ht="15.75" x14ac:dyDescent="0.25">
      <c r="A39" s="105">
        <v>1900</v>
      </c>
      <c r="B39" s="106" t="s">
        <v>4</v>
      </c>
      <c r="C39" s="107"/>
      <c r="D39" s="108"/>
      <c r="E39" s="91">
        <f>G22</f>
        <v>400</v>
      </c>
      <c r="F39" s="136"/>
      <c r="G39" s="136"/>
      <c r="H39" s="136"/>
      <c r="I39" s="136">
        <f t="shared" ref="I39:I40" si="3">SUM(E39:H39)</f>
        <v>400</v>
      </c>
    </row>
    <row r="40" spans="1:9" s="48" customFormat="1" ht="15.75" x14ac:dyDescent="0.25">
      <c r="A40" s="105">
        <v>1920</v>
      </c>
      <c r="B40" s="106" t="s">
        <v>1</v>
      </c>
      <c r="C40" s="107"/>
      <c r="D40" s="108"/>
      <c r="E40" s="91">
        <f>H22</f>
        <v>95870</v>
      </c>
      <c r="F40" s="136"/>
      <c r="G40" s="136"/>
      <c r="H40" s="136"/>
      <c r="I40" s="136">
        <f t="shared" si="3"/>
        <v>95870</v>
      </c>
    </row>
    <row r="41" spans="1:9" s="48" customFormat="1" ht="15.75" x14ac:dyDescent="0.25">
      <c r="A41" s="105">
        <v>2050</v>
      </c>
      <c r="B41" s="106" t="s">
        <v>2</v>
      </c>
      <c r="C41" s="213" t="s">
        <v>143</v>
      </c>
      <c r="D41" s="214"/>
      <c r="E41" s="91">
        <f>J22</f>
        <v>-218000</v>
      </c>
      <c r="F41" s="136">
        <f>-F42</f>
        <v>415500</v>
      </c>
      <c r="G41" s="136">
        <f>-G54</f>
        <v>-412170</v>
      </c>
      <c r="H41" s="136">
        <f>I42</f>
        <v>0</v>
      </c>
      <c r="I41" s="136">
        <f>SUM(E41:G41)</f>
        <v>-214670</v>
      </c>
    </row>
    <row r="42" spans="1:9" s="48" customFormat="1" ht="15.75" x14ac:dyDescent="0.25">
      <c r="A42" s="105">
        <v>2060</v>
      </c>
      <c r="B42" s="106" t="s">
        <v>11</v>
      </c>
      <c r="C42" s="213">
        <v>509</v>
      </c>
      <c r="D42" s="214"/>
      <c r="E42" s="91">
        <f>K22</f>
        <v>415500</v>
      </c>
      <c r="F42" s="136">
        <f>-E42</f>
        <v>-415500</v>
      </c>
      <c r="G42" s="136"/>
      <c r="H42" s="136"/>
      <c r="I42" s="136"/>
    </row>
    <row r="43" spans="1:9" s="48" customFormat="1" ht="15.75" x14ac:dyDescent="0.25">
      <c r="A43" s="105">
        <v>2240</v>
      </c>
      <c r="B43" s="106" t="s">
        <v>117</v>
      </c>
      <c r="C43" s="107"/>
      <c r="D43" s="108"/>
      <c r="E43" s="91">
        <f>L22</f>
        <v>-118000</v>
      </c>
      <c r="F43" s="136"/>
      <c r="G43" s="136"/>
      <c r="H43" s="136"/>
      <c r="I43" s="136">
        <f>SUM(E43:G43)</f>
        <v>-118000</v>
      </c>
    </row>
    <row r="44" spans="1:9" s="48" customFormat="1" ht="15.75" x14ac:dyDescent="0.25">
      <c r="A44" s="105">
        <v>3100</v>
      </c>
      <c r="B44" s="106" t="s">
        <v>118</v>
      </c>
      <c r="C44" s="107"/>
      <c r="D44" s="108"/>
      <c r="E44" s="91">
        <f>M22</f>
        <v>-616500</v>
      </c>
      <c r="F44" s="136">
        <f>W13-V13</f>
        <v>0</v>
      </c>
      <c r="G44" s="136"/>
      <c r="H44" s="136">
        <f>SUM(E44:G44)</f>
        <v>-616500</v>
      </c>
      <c r="I44" s="136"/>
    </row>
    <row r="45" spans="1:9" s="48" customFormat="1" ht="15.75" x14ac:dyDescent="0.25">
      <c r="A45" s="105">
        <v>6550</v>
      </c>
      <c r="B45" s="106" t="s">
        <v>119</v>
      </c>
      <c r="C45" s="107"/>
      <c r="D45" s="108"/>
      <c r="E45" s="91">
        <f>N22</f>
        <v>5400</v>
      </c>
      <c r="F45" s="136"/>
      <c r="G45" s="136"/>
      <c r="H45" s="136">
        <f t="shared" ref="H45:H53" si="4">SUM(E45:G45)</f>
        <v>5400</v>
      </c>
      <c r="I45" s="136"/>
    </row>
    <row r="46" spans="1:9" s="48" customFormat="1" ht="15.75" x14ac:dyDescent="0.25">
      <c r="A46" s="105">
        <v>6800</v>
      </c>
      <c r="B46" s="106" t="s">
        <v>73</v>
      </c>
      <c r="C46" s="107"/>
      <c r="D46" s="108"/>
      <c r="E46" s="91">
        <f>P22</f>
        <v>2300</v>
      </c>
      <c r="F46" s="136"/>
      <c r="G46" s="136"/>
      <c r="H46" s="136">
        <f t="shared" si="4"/>
        <v>2300</v>
      </c>
      <c r="I46" s="136"/>
    </row>
    <row r="47" spans="1:9" s="48" customFormat="1" ht="15.75" x14ac:dyDescent="0.25">
      <c r="A47" s="105">
        <v>6900</v>
      </c>
      <c r="B47" s="106" t="s">
        <v>74</v>
      </c>
      <c r="C47" s="107"/>
      <c r="D47" s="108"/>
      <c r="E47" s="91">
        <f>Q22</f>
        <v>6420</v>
      </c>
      <c r="F47" s="136"/>
      <c r="G47" s="136"/>
      <c r="H47" s="136">
        <f t="shared" si="4"/>
        <v>6420</v>
      </c>
      <c r="I47" s="136"/>
    </row>
    <row r="48" spans="1:9" s="48" customFormat="1" ht="15.75" x14ac:dyDescent="0.25">
      <c r="A48" s="105">
        <v>7090</v>
      </c>
      <c r="B48" s="106" t="s">
        <v>120</v>
      </c>
      <c r="C48" s="107"/>
      <c r="D48" s="108"/>
      <c r="E48" s="91">
        <f>R22</f>
        <v>63970</v>
      </c>
      <c r="F48" s="136"/>
      <c r="G48" s="136"/>
      <c r="H48" s="136">
        <f t="shared" si="4"/>
        <v>63970</v>
      </c>
      <c r="I48" s="136"/>
    </row>
    <row r="49" spans="1:20" s="48" customFormat="1" ht="15.75" x14ac:dyDescent="0.25">
      <c r="A49" s="105">
        <v>7140</v>
      </c>
      <c r="B49" s="106" t="s">
        <v>121</v>
      </c>
      <c r="C49" s="107"/>
      <c r="D49" s="108"/>
      <c r="E49" s="91">
        <f>S22</f>
        <v>91635</v>
      </c>
      <c r="F49" s="136"/>
      <c r="G49" s="136"/>
      <c r="H49" s="136">
        <f t="shared" si="4"/>
        <v>91635</v>
      </c>
      <c r="I49" s="136"/>
    </row>
    <row r="50" spans="1:20" s="48" customFormat="1" ht="15.75" x14ac:dyDescent="0.25">
      <c r="A50" s="105">
        <v>7300</v>
      </c>
      <c r="B50" s="106" t="s">
        <v>122</v>
      </c>
      <c r="C50" s="107"/>
      <c r="D50" s="108"/>
      <c r="E50" s="91">
        <f>T22</f>
        <v>18950</v>
      </c>
      <c r="F50" s="136"/>
      <c r="G50" s="136"/>
      <c r="H50" s="136">
        <f t="shared" si="4"/>
        <v>18950</v>
      </c>
      <c r="I50" s="136"/>
    </row>
    <row r="51" spans="1:20" s="48" customFormat="1" ht="15.75" x14ac:dyDescent="0.25">
      <c r="A51" s="105">
        <v>7790</v>
      </c>
      <c r="B51" s="109" t="s">
        <v>144</v>
      </c>
      <c r="C51" s="107"/>
      <c r="D51" s="108"/>
      <c r="E51" s="91">
        <f>U22</f>
        <v>8955</v>
      </c>
      <c r="F51" s="136"/>
      <c r="G51" s="136"/>
      <c r="H51" s="136">
        <f t="shared" si="4"/>
        <v>8955</v>
      </c>
      <c r="I51" s="136"/>
    </row>
    <row r="52" spans="1:20" s="48" customFormat="1" ht="15.75" x14ac:dyDescent="0.25">
      <c r="A52" s="105">
        <v>8050</v>
      </c>
      <c r="B52" s="109" t="s">
        <v>123</v>
      </c>
      <c r="C52" s="174"/>
      <c r="D52" s="175"/>
      <c r="E52" s="91">
        <f>V22</f>
        <v>-150</v>
      </c>
      <c r="F52" s="136">
        <f>AM13-AL13</f>
        <v>0</v>
      </c>
      <c r="G52" s="136"/>
      <c r="H52" s="136">
        <f t="shared" si="4"/>
        <v>-150</v>
      </c>
      <c r="I52" s="136"/>
    </row>
    <row r="53" spans="1:20" s="48" customFormat="1" ht="15.75" x14ac:dyDescent="0.25">
      <c r="A53" s="105">
        <v>8150</v>
      </c>
      <c r="B53" s="109" t="s">
        <v>13</v>
      </c>
      <c r="C53" s="174"/>
      <c r="D53" s="175"/>
      <c r="E53" s="91">
        <f>W22</f>
        <v>6850</v>
      </c>
      <c r="F53" s="136"/>
      <c r="G53" s="136"/>
      <c r="H53" s="136">
        <f t="shared" si="4"/>
        <v>6850</v>
      </c>
      <c r="I53" s="136"/>
    </row>
    <row r="54" spans="1:20" s="48" customFormat="1" ht="15.75" x14ac:dyDescent="0.25">
      <c r="A54" s="110">
        <v>8800</v>
      </c>
      <c r="B54" s="111" t="s">
        <v>140</v>
      </c>
      <c r="C54" s="207">
        <v>510</v>
      </c>
      <c r="D54" s="208"/>
      <c r="E54" s="66"/>
      <c r="F54" s="138"/>
      <c r="G54" s="138">
        <f>-SUM(H44:H53)</f>
        <v>412170</v>
      </c>
      <c r="H54" s="138">
        <f>G54</f>
        <v>412170</v>
      </c>
      <c r="I54" s="138"/>
    </row>
    <row r="55" spans="1:20" s="48" customFormat="1" ht="15.75" x14ac:dyDescent="0.25">
      <c r="A55" s="112"/>
      <c r="B55" s="113"/>
      <c r="C55" s="114"/>
      <c r="D55" s="115"/>
      <c r="E55" s="98">
        <f t="shared" ref="E55:I55" si="5">SUM(E37:E54)</f>
        <v>0</v>
      </c>
      <c r="F55" s="137">
        <f t="shared" si="5"/>
        <v>0</v>
      </c>
      <c r="G55" s="137"/>
      <c r="H55" s="137">
        <f t="shared" si="5"/>
        <v>0</v>
      </c>
      <c r="I55" s="137">
        <f t="shared" si="5"/>
        <v>0</v>
      </c>
    </row>
    <row r="56" spans="1:20" s="48" customFormat="1" ht="15.75" x14ac:dyDescent="0.25"/>
    <row r="64" spans="1:20" ht="15.75" x14ac:dyDescent="0.25">
      <c r="A64" s="48"/>
      <c r="B64" s="116" t="s">
        <v>145</v>
      </c>
      <c r="C64" s="48"/>
      <c r="D64" s="48"/>
      <c r="E64" s="48"/>
      <c r="F64" s="48"/>
      <c r="G64" s="48"/>
      <c r="H64" s="117" t="s">
        <v>146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15.75" x14ac:dyDescent="0.25">
      <c r="A65" s="48"/>
      <c r="B65" s="118" t="s">
        <v>118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15.75" x14ac:dyDescent="0.25">
      <c r="A66" s="48"/>
      <c r="B66" s="119" t="s">
        <v>118</v>
      </c>
      <c r="C66" s="48"/>
      <c r="D66" s="48"/>
      <c r="E66" s="120">
        <f>-H44</f>
        <v>616500</v>
      </c>
      <c r="F66" s="48"/>
      <c r="G66" s="48"/>
      <c r="H66" s="121" t="s">
        <v>147</v>
      </c>
      <c r="I66" s="48"/>
      <c r="J66" s="48"/>
      <c r="K66" s="99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15.75" x14ac:dyDescent="0.25">
      <c r="A67" s="48"/>
      <c r="B67" s="119" t="s">
        <v>123</v>
      </c>
      <c r="C67" s="48"/>
      <c r="D67" s="48"/>
      <c r="E67" s="100">
        <f>-H52</f>
        <v>150</v>
      </c>
      <c r="F67" s="48"/>
      <c r="G67" s="48"/>
      <c r="H67" s="48" t="s">
        <v>116</v>
      </c>
      <c r="I67" s="48"/>
      <c r="J67" s="48"/>
      <c r="K67" s="100">
        <f>I37</f>
        <v>180000</v>
      </c>
      <c r="L67" s="48"/>
      <c r="M67" s="48"/>
      <c r="N67" s="48"/>
      <c r="O67" s="48"/>
      <c r="P67" s="48"/>
      <c r="Q67" s="48"/>
      <c r="R67" s="48"/>
      <c r="S67" s="48"/>
      <c r="T67" s="48"/>
    </row>
    <row r="68" spans="1:20" ht="15.75" x14ac:dyDescent="0.25">
      <c r="A68" s="48"/>
      <c r="B68" s="122" t="s">
        <v>148</v>
      </c>
      <c r="C68" s="48"/>
      <c r="D68" s="48"/>
      <c r="E68" s="123">
        <f>SUM(E66:E67)</f>
        <v>616650</v>
      </c>
      <c r="F68" s="48"/>
      <c r="G68" s="48"/>
      <c r="H68" s="48" t="s">
        <v>204</v>
      </c>
      <c r="I68" s="48"/>
      <c r="J68" s="48"/>
      <c r="K68" s="124">
        <f>I38</f>
        <v>56400</v>
      </c>
      <c r="L68" s="48"/>
      <c r="M68" s="48"/>
      <c r="N68" s="48"/>
      <c r="O68" s="48"/>
      <c r="P68" s="48"/>
      <c r="Q68" s="48"/>
      <c r="R68" s="48"/>
      <c r="S68" s="48"/>
      <c r="T68" s="48"/>
    </row>
    <row r="69" spans="1:20" s="48" customFormat="1" ht="15.75" x14ac:dyDescent="0.25">
      <c r="B69" s="122"/>
      <c r="E69" s="100"/>
      <c r="H69" s="48" t="s">
        <v>4</v>
      </c>
      <c r="K69" s="124">
        <f>I39</f>
        <v>400</v>
      </c>
    </row>
    <row r="70" spans="1:20" ht="15.75" x14ac:dyDescent="0.25">
      <c r="A70" s="48"/>
      <c r="B70" s="118" t="s">
        <v>149</v>
      </c>
      <c r="C70" s="48"/>
      <c r="D70" s="48"/>
      <c r="E70" s="100"/>
      <c r="F70" s="48"/>
      <c r="G70" s="48"/>
      <c r="H70" s="48" t="s">
        <v>1</v>
      </c>
      <c r="I70" s="48"/>
      <c r="J70" s="48"/>
      <c r="K70" s="100">
        <f>I40</f>
        <v>95870</v>
      </c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15.75" x14ac:dyDescent="0.25">
      <c r="A71" s="48"/>
      <c r="B71" s="122" t="s">
        <v>119</v>
      </c>
      <c r="C71" s="48"/>
      <c r="D71" s="48"/>
      <c r="E71" s="100">
        <f>H45</f>
        <v>5400</v>
      </c>
      <c r="F71" s="48"/>
      <c r="G71" s="48"/>
      <c r="H71" s="48" t="s">
        <v>150</v>
      </c>
      <c r="I71" s="48"/>
      <c r="J71" s="48"/>
      <c r="K71" s="123">
        <f>SUM(K67:K70)</f>
        <v>332670</v>
      </c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5.75" x14ac:dyDescent="0.25">
      <c r="A72" s="48"/>
      <c r="B72" s="122" t="s">
        <v>73</v>
      </c>
      <c r="C72" s="48"/>
      <c r="D72" s="48"/>
      <c r="E72" s="124">
        <f>E46</f>
        <v>2300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15.75" x14ac:dyDescent="0.25">
      <c r="A73" s="48"/>
      <c r="B73" s="122" t="s">
        <v>74</v>
      </c>
      <c r="C73" s="48"/>
      <c r="D73" s="48"/>
      <c r="E73" s="124">
        <f>E47</f>
        <v>6420</v>
      </c>
      <c r="F73" s="48"/>
      <c r="G73" s="48"/>
      <c r="H73" s="121" t="s">
        <v>151</v>
      </c>
      <c r="I73" s="99"/>
      <c r="J73" s="48"/>
      <c r="K73" s="99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15.75" x14ac:dyDescent="0.25">
      <c r="A74" s="48"/>
      <c r="B74" s="122" t="s">
        <v>120</v>
      </c>
      <c r="C74" s="48"/>
      <c r="D74" s="48"/>
      <c r="E74" s="124">
        <f>H48</f>
        <v>63970</v>
      </c>
      <c r="F74" s="48"/>
      <c r="G74" s="48"/>
      <c r="H74" s="48" t="s">
        <v>2</v>
      </c>
      <c r="I74" s="99"/>
      <c r="J74" s="48"/>
      <c r="K74" s="120">
        <f>-I41</f>
        <v>214670</v>
      </c>
      <c r="L74" s="48"/>
      <c r="M74" s="48"/>
      <c r="N74" s="48"/>
      <c r="O74" s="48"/>
      <c r="P74" s="48"/>
      <c r="Q74" s="48"/>
      <c r="R74" s="48"/>
      <c r="S74" s="48"/>
      <c r="T74" s="48"/>
    </row>
    <row r="75" spans="1:20" ht="15.75" x14ac:dyDescent="0.25">
      <c r="A75" s="48"/>
      <c r="B75" s="122" t="s">
        <v>121</v>
      </c>
      <c r="C75" s="48"/>
      <c r="D75" s="48"/>
      <c r="E75" s="124">
        <f>H49</f>
        <v>91635</v>
      </c>
      <c r="F75" s="48"/>
      <c r="G75" s="48"/>
      <c r="H75" s="48" t="s">
        <v>117</v>
      </c>
      <c r="I75" s="48"/>
      <c r="J75" s="48"/>
      <c r="K75" s="100">
        <f>-I43</f>
        <v>118000</v>
      </c>
      <c r="L75" s="48"/>
      <c r="M75" s="48"/>
      <c r="N75" s="48"/>
      <c r="O75" s="48"/>
      <c r="P75" s="48"/>
      <c r="Q75" s="48"/>
      <c r="R75" s="48"/>
      <c r="S75" s="48"/>
      <c r="T75" s="48"/>
    </row>
    <row r="76" spans="1:20" ht="15.75" x14ac:dyDescent="0.25">
      <c r="A76" s="48"/>
      <c r="B76" s="122" t="s">
        <v>122</v>
      </c>
      <c r="C76" s="48"/>
      <c r="D76" s="48"/>
      <c r="E76" s="124">
        <f>H50</f>
        <v>18950</v>
      </c>
      <c r="F76" s="48"/>
      <c r="G76" s="48"/>
      <c r="H76" s="48" t="s">
        <v>152</v>
      </c>
      <c r="I76" s="48"/>
      <c r="J76" s="48"/>
      <c r="K76" s="123">
        <f>SUM(K74:K75)</f>
        <v>332670</v>
      </c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5.75" x14ac:dyDescent="0.25">
      <c r="A77" s="48"/>
      <c r="B77" s="122" t="s">
        <v>215</v>
      </c>
      <c r="C77" s="48"/>
      <c r="D77" s="48"/>
      <c r="E77" s="124">
        <f>H51</f>
        <v>8955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5.75" x14ac:dyDescent="0.25">
      <c r="A78" s="48"/>
      <c r="B78" s="122" t="s">
        <v>13</v>
      </c>
      <c r="C78" s="48"/>
      <c r="D78" s="48"/>
      <c r="E78" s="99">
        <f>H53</f>
        <v>6850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s="48" customFormat="1" ht="15.75" x14ac:dyDescent="0.25">
      <c r="B79" s="48" t="s">
        <v>153</v>
      </c>
      <c r="E79" s="123">
        <f>SUM(E71:E78)</f>
        <v>204480</v>
      </c>
    </row>
    <row r="80" spans="1:20" ht="15.75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5.75" x14ac:dyDescent="0.25">
      <c r="A81" s="48"/>
      <c r="B81" s="48" t="s">
        <v>154</v>
      </c>
      <c r="C81" s="48"/>
      <c r="D81" s="48"/>
      <c r="E81" s="125">
        <f>E68-E79</f>
        <v>412170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5.75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5.75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5.75" x14ac:dyDescent="0.25">
      <c r="A84" s="48" t="s">
        <v>155</v>
      </c>
      <c r="B84" s="48" t="s">
        <v>156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5.75" x14ac:dyDescent="0.25">
      <c r="A85" s="48"/>
      <c r="B85" s="48" t="s">
        <v>157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5.75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5.75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5.75" x14ac:dyDescent="0.25">
      <c r="A88" s="48" t="s">
        <v>158</v>
      </c>
      <c r="B88" s="48" t="s">
        <v>216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5.75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5.75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5.75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5.75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5.75" x14ac:dyDescent="0.25">
      <c r="A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5.75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5.75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5.75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5.75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</sheetData>
  <mergeCells count="8">
    <mergeCell ref="C35:D35"/>
    <mergeCell ref="D5:D6"/>
    <mergeCell ref="O5:O6"/>
    <mergeCell ref="C54:D54"/>
    <mergeCell ref="F35:G35"/>
    <mergeCell ref="C36:D36"/>
    <mergeCell ref="C41:D41"/>
    <mergeCell ref="C42:D42"/>
  </mergeCells>
  <pageMargins left="0.59055118110236227" right="0.19685039370078741" top="0.98425196850393704" bottom="0.98425196850393704" header="0.51181102362204722" footer="0.51181102362204722"/>
  <pageSetup paperSize="9" scale="96" pageOrder="overThenDown" orientation="landscape" horizontalDpi="300" verticalDpi="300" r:id="rId1"/>
  <headerFooter alignWithMargins="0">
    <oddHeader>&amp;COppgave 4.8</oddHeader>
    <oddFooter>&amp;CSide &amp;P av &amp;N</oddFooter>
  </headerFooter>
  <colBreaks count="2" manualBreakCount="2">
    <brk id="14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Oppgave 4.1 til 4.3</vt:lpstr>
      <vt:lpstr>Oppgave 4.4</vt:lpstr>
      <vt:lpstr>Oppgave 4.5</vt:lpstr>
      <vt:lpstr>Oppgave 4.6</vt:lpstr>
      <vt:lpstr>Oppgave 4.7</vt:lpstr>
      <vt:lpstr>Oppgave 4.8</vt:lpstr>
      <vt:lpstr>'Oppgave 4.8'!Utskriftsområde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2020-08-04T12:42:47Z</dcterms:modified>
</cp:coreProperties>
</file>