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Arbeidsbok\"/>
    </mc:Choice>
  </mc:AlternateContent>
  <bookViews>
    <workbookView xWindow="480" yWindow="135" windowWidth="15480" windowHeight="9855" firstSheet="3" activeTab="6"/>
  </bookViews>
  <sheets>
    <sheet name="Oppgave 7.1 og 7.2" sheetId="6" r:id="rId1"/>
    <sheet name="Oppgave 7.3" sheetId="1" r:id="rId2"/>
    <sheet name="Oppgave 7.4" sheetId="2" r:id="rId3"/>
    <sheet name="Oppgave 7.5" sheetId="7" r:id="rId4"/>
    <sheet name=" Oppgave 7.6 a og b" sheetId="9" r:id="rId5"/>
    <sheet name="Oppgave 7.6c" sheetId="8" r:id="rId6"/>
    <sheet name="Oppgave 7.7a og c" sheetId="10" r:id="rId7"/>
    <sheet name="Oppgave 7.7b" sheetId="11" r:id="rId8"/>
    <sheet name="Oppgave 7.8" sheetId="5" r:id="rId9"/>
  </sheets>
  <definedNames>
    <definedName name="_xlnm.Print_Area" localSheetId="6">'Oppgave 7.7a og c'!$A$1:$BB$30,'Oppgave 7.7a og c'!$A$31:$AA$60,'Oppgave 7.7a og c'!$A$61:$N$91</definedName>
  </definedNames>
  <calcPr calcId="152511"/>
</workbook>
</file>

<file path=xl/calcChain.xml><?xml version="1.0" encoding="utf-8"?>
<calcChain xmlns="http://schemas.openxmlformats.org/spreadsheetml/2006/main">
  <c r="C8" i="11" l="1"/>
  <c r="E13" i="11" l="1"/>
  <c r="E66" i="11" s="1"/>
  <c r="AD27" i="10" l="1"/>
  <c r="AC28" i="10"/>
  <c r="AC29" i="10" s="1"/>
  <c r="G75" i="10"/>
  <c r="G67" i="10"/>
  <c r="G66" i="10"/>
  <c r="G65" i="10"/>
  <c r="G64" i="10"/>
  <c r="BA29" i="10"/>
  <c r="AZ29" i="10"/>
  <c r="E57" i="10" s="1"/>
  <c r="AY29" i="10"/>
  <c r="AX29" i="10"/>
  <c r="E56" i="10" s="1"/>
  <c r="AW29" i="10"/>
  <c r="AV29" i="10"/>
  <c r="E55" i="10" s="1"/>
  <c r="AU29" i="10"/>
  <c r="AT29" i="10"/>
  <c r="E54" i="10" s="1"/>
  <c r="AS29" i="10"/>
  <c r="AQ29" i="10"/>
  <c r="AP29" i="10"/>
  <c r="E52" i="10" s="1"/>
  <c r="AN29" i="10"/>
  <c r="AM29" i="10"/>
  <c r="E51" i="10" s="1"/>
  <c r="AL29" i="10"/>
  <c r="AK29" i="10"/>
  <c r="E50" i="10" s="1"/>
  <c r="AJ29" i="10"/>
  <c r="AI29" i="10"/>
  <c r="E49" i="10" s="1"/>
  <c r="AH29" i="10"/>
  <c r="AG29" i="10"/>
  <c r="E48" i="10" s="1"/>
  <c r="AE29" i="10"/>
  <c r="W29" i="10"/>
  <c r="I33" i="10" s="1"/>
  <c r="V29" i="10"/>
  <c r="U29" i="10"/>
  <c r="T29" i="10"/>
  <c r="S29" i="10"/>
  <c r="Q29" i="10"/>
  <c r="P29" i="10"/>
  <c r="E43" i="10" s="1"/>
  <c r="N29" i="10"/>
  <c r="F42" i="10" s="1"/>
  <c r="M29" i="10"/>
  <c r="L29" i="10"/>
  <c r="E41" i="10" s="1"/>
  <c r="K29" i="10"/>
  <c r="J29" i="10"/>
  <c r="I29" i="10"/>
  <c r="E40" i="10" s="1"/>
  <c r="H29" i="10"/>
  <c r="G29" i="10"/>
  <c r="E39" i="10" s="1"/>
  <c r="F29" i="10"/>
  <c r="E29" i="10"/>
  <c r="E38" i="10" s="1"/>
  <c r="BB26" i="10"/>
  <c r="BB24" i="10"/>
  <c r="AR29" i="10"/>
  <c r="E53" i="10" s="1"/>
  <c r="Z29" i="10"/>
  <c r="BB22" i="10"/>
  <c r="BB21" i="10"/>
  <c r="BB20" i="10"/>
  <c r="BB19" i="10"/>
  <c r="BB18" i="10"/>
  <c r="BB17" i="10"/>
  <c r="BB16" i="10"/>
  <c r="BB15" i="10"/>
  <c r="BB13" i="10"/>
  <c r="AF29" i="10"/>
  <c r="F47" i="10" s="1"/>
  <c r="BB12" i="10"/>
  <c r="BB11" i="10"/>
  <c r="BB10" i="10"/>
  <c r="BB9" i="10"/>
  <c r="BB8" i="10"/>
  <c r="BB7" i="10"/>
  <c r="I32" i="10" l="1"/>
  <c r="J59" i="10"/>
  <c r="BB14" i="10"/>
  <c r="R29" i="10"/>
  <c r="F44" i="10" s="1"/>
  <c r="E77" i="10"/>
  <c r="E59" i="10"/>
  <c r="BB25" i="10"/>
  <c r="Y29" i="10"/>
  <c r="G59" i="10"/>
  <c r="I34" i="10"/>
  <c r="F45" i="10" s="1"/>
  <c r="BB23" i="10"/>
  <c r="AA29" i="10"/>
  <c r="E79" i="10" l="1"/>
  <c r="X29" i="10"/>
  <c r="AD29" i="10"/>
  <c r="F46" i="10" s="1"/>
  <c r="J77" i="10" s="1"/>
  <c r="I59" i="10"/>
  <c r="J68" i="10"/>
  <c r="K59" i="10"/>
  <c r="BB29" i="10" l="1"/>
  <c r="F59" i="10"/>
  <c r="H59" i="10"/>
  <c r="J79" i="10" l="1"/>
  <c r="L59" i="10"/>
  <c r="AB7" i="2" l="1"/>
  <c r="AB8" i="2"/>
  <c r="AB9" i="2"/>
  <c r="AB10" i="2"/>
  <c r="AB11" i="2"/>
  <c r="AB12" i="2"/>
  <c r="AB13" i="2"/>
  <c r="AB15" i="2"/>
  <c r="AB16" i="2"/>
  <c r="AB17" i="2"/>
  <c r="AB6" i="2"/>
  <c r="W7" i="1" l="1"/>
  <c r="W8" i="1"/>
  <c r="W9" i="1"/>
  <c r="W10" i="1"/>
  <c r="W11" i="1"/>
  <c r="W12" i="1"/>
  <c r="W13" i="1"/>
  <c r="W14" i="1"/>
  <c r="W15" i="1"/>
  <c r="W16" i="1"/>
  <c r="W6" i="1"/>
  <c r="W17" i="1" l="1"/>
  <c r="H11" i="9" l="1"/>
  <c r="G11" i="9"/>
  <c r="F11" i="9"/>
  <c r="E11" i="9"/>
  <c r="D11" i="9"/>
  <c r="C11" i="9"/>
  <c r="E13" i="8"/>
  <c r="E16" i="7"/>
  <c r="E13" i="7"/>
  <c r="E66" i="7" l="1"/>
  <c r="E66" i="8"/>
  <c r="O23" i="5" l="1"/>
  <c r="M23" i="5"/>
  <c r="L23" i="5"/>
  <c r="K23" i="5"/>
  <c r="I23" i="5"/>
  <c r="G23" i="5"/>
  <c r="D23" i="5"/>
  <c r="E23" i="5"/>
  <c r="A22" i="5"/>
  <c r="A21" i="5"/>
  <c r="N23" i="5"/>
  <c r="J10" i="5"/>
  <c r="J9" i="5"/>
  <c r="J8" i="5"/>
  <c r="J7" i="5"/>
  <c r="AA18" i="2"/>
  <c r="Z18" i="2"/>
  <c r="Y18" i="2"/>
  <c r="X18" i="2"/>
  <c r="W18" i="2"/>
  <c r="V18" i="2"/>
  <c r="U18" i="2"/>
  <c r="T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V17" i="1"/>
  <c r="R17" i="1"/>
  <c r="S17" i="1"/>
  <c r="T17" i="1"/>
  <c r="U17" i="1"/>
  <c r="Q17" i="1"/>
  <c r="E17" i="1"/>
  <c r="F17" i="1"/>
  <c r="G17" i="1"/>
  <c r="H17" i="1"/>
  <c r="I17" i="1"/>
  <c r="J17" i="1"/>
  <c r="K17" i="1"/>
  <c r="L17" i="1"/>
  <c r="M17" i="1"/>
  <c r="O17" i="1"/>
  <c r="P17" i="1"/>
  <c r="D17" i="1"/>
  <c r="J23" i="5"/>
  <c r="S18" i="2" l="1"/>
  <c r="AB14" i="2"/>
  <c r="AB18" i="2" s="1"/>
  <c r="F23" i="5"/>
  <c r="H23" i="5"/>
  <c r="O18" i="2"/>
</calcChain>
</file>

<file path=xl/sharedStrings.xml><?xml version="1.0" encoding="utf-8"?>
<sst xmlns="http://schemas.openxmlformats.org/spreadsheetml/2006/main" count="530" uniqueCount="183">
  <si>
    <t>2700 Utgående</t>
  </si>
  <si>
    <t>2710 Inngående</t>
  </si>
  <si>
    <t>Bil.</t>
  </si>
  <si>
    <t>Kontanter</t>
  </si>
  <si>
    <t>merverdiavgift</t>
  </si>
  <si>
    <t>Varekjøp</t>
  </si>
  <si>
    <t>Dato</t>
  </si>
  <si>
    <t>Tekst</t>
  </si>
  <si>
    <t>nr.</t>
  </si>
  <si>
    <t>Debet</t>
  </si>
  <si>
    <t>Kredit</t>
  </si>
  <si>
    <t>Ole Olsen</t>
  </si>
  <si>
    <t>AS Fotoimport</t>
  </si>
  <si>
    <t>Avgiftspl. salg</t>
  </si>
  <si>
    <t>Telefon og porto</t>
  </si>
  <si>
    <t>Bankinnskudd</t>
  </si>
  <si>
    <t>2.11.</t>
  </si>
  <si>
    <t>Betalt frakt</t>
  </si>
  <si>
    <t>7.11.</t>
  </si>
  <si>
    <t>10.11.</t>
  </si>
  <si>
    <t>Varesalg</t>
  </si>
  <si>
    <t>17.11.</t>
  </si>
  <si>
    <t>Betalt med giro</t>
  </si>
  <si>
    <t>Kontant varekjøp</t>
  </si>
  <si>
    <t>Mottatt giro</t>
  </si>
  <si>
    <t>Kontant varesalg</t>
  </si>
  <si>
    <t>Sum</t>
  </si>
  <si>
    <t>Privatkonto</t>
  </si>
  <si>
    <t>Kassekreditt</t>
  </si>
  <si>
    <t>Strømøy AS</t>
  </si>
  <si>
    <t>Kringstad AS</t>
  </si>
  <si>
    <t>Avg.pl. varesalg</t>
  </si>
  <si>
    <t>Husleie</t>
  </si>
  <si>
    <t>Lys og varme</t>
  </si>
  <si>
    <t>23.2.</t>
  </si>
  <si>
    <t>28.2.</t>
  </si>
  <si>
    <t>a)</t>
  </si>
  <si>
    <t>Rad</t>
  </si>
  <si>
    <t>2740 Oppgjørskonto</t>
  </si>
  <si>
    <t>Kontorkostnader</t>
  </si>
  <si>
    <t>Bilkostnader</t>
  </si>
  <si>
    <t>Innskudd</t>
  </si>
  <si>
    <t>Råbalanse</t>
  </si>
  <si>
    <t>Grunnlag</t>
  </si>
  <si>
    <t>+</t>
  </si>
  <si>
    <t>–</t>
  </si>
  <si>
    <t>b)</t>
  </si>
  <si>
    <t>Faktura-</t>
  </si>
  <si>
    <t>Mva.</t>
  </si>
  <si>
    <t xml:space="preserve">Fradrag </t>
  </si>
  <si>
    <t>Kostnad</t>
  </si>
  <si>
    <t>beløp</t>
  </si>
  <si>
    <t>mva.</t>
  </si>
  <si>
    <t>nettobeløp</t>
  </si>
  <si>
    <t>Oppstilling over fradrag mva.</t>
  </si>
  <si>
    <t>inkl. mva.</t>
  </si>
  <si>
    <t>5.8.</t>
  </si>
  <si>
    <t>Bensin til direktørens firmabil (personbil)</t>
  </si>
  <si>
    <t>10.8.</t>
  </si>
  <si>
    <t>Brukeravgift på regnskapsprogrammet for andre halvår 20x1</t>
  </si>
  <si>
    <t>12.8.</t>
  </si>
  <si>
    <t>Strøm i undervisningsbygget for 2. kvartal 20x1</t>
  </si>
  <si>
    <t>Strøm i kiosken for 2. kvartal 20x1</t>
  </si>
  <si>
    <t>20.8.</t>
  </si>
  <si>
    <t>Brus til kiosken fra Aas Bryggeri levert 18.8.</t>
  </si>
  <si>
    <t xml:space="preserve">                 </t>
  </si>
  <si>
    <t>Leverandører</t>
  </si>
  <si>
    <t>Inngående mva.</t>
  </si>
  <si>
    <t>IT-programmer</t>
  </si>
  <si>
    <t>IB</t>
  </si>
  <si>
    <t>Bensin dir. bil</t>
  </si>
  <si>
    <t>Regn prg brukeravg</t>
  </si>
  <si>
    <t xml:space="preserve">                                                          </t>
  </si>
  <si>
    <t xml:space="preserve">                           </t>
  </si>
  <si>
    <t xml:space="preserve">                                                                                                 </t>
  </si>
  <si>
    <t>Kontormateriell</t>
  </si>
  <si>
    <t>Fakturaen 19. november fra AS Fotoimport på kr 9 375 må føres over konto for leverandører. Ifølge bokføringsforskriften § 5-3-12</t>
  </si>
  <si>
    <t>er det krav om spesifikasjon også ved kontantkjøp når varen er beregnet for videresalg og beløpet er høyere enn kr 1 000.</t>
  </si>
  <si>
    <t>Avgiftsposter og tilleggsopplysninger</t>
  </si>
  <si>
    <t>A.</t>
  </si>
  <si>
    <t>Samlet omsetning, uttak og innførsel</t>
  </si>
  <si>
    <t>Avgift</t>
  </si>
  <si>
    <t>Post 1 Samlet omsetning og uttak</t>
  </si>
  <si>
    <t>utenfor merverdiavgiftsloven</t>
  </si>
  <si>
    <t>Post 2 Samlet omsetning og uttak innenfor</t>
  </si>
  <si>
    <t>merverdiavgiftsloven og innførsel</t>
  </si>
  <si>
    <t>B.</t>
  </si>
  <si>
    <t>Innenlands omsetning og uttak</t>
  </si>
  <si>
    <t>Post 3 Innenlands omsetning og uttak, og</t>
  </si>
  <si>
    <t>beregnet avgift 25 %</t>
  </si>
  <si>
    <t>Post 4 Innenlands omsetning og uttak, og</t>
  </si>
  <si>
    <t>beregnet avgift 15 %</t>
  </si>
  <si>
    <t>Post 5 Innenlands omsetning og uttak, og</t>
  </si>
  <si>
    <t>beregnet avgift 12 %</t>
  </si>
  <si>
    <t>Post 6 Innenlands omsetning og uttak fritatt for</t>
  </si>
  <si>
    <t>Post 7 Innenlands omsetning med omvendt</t>
  </si>
  <si>
    <t>avgiftsplikt</t>
  </si>
  <si>
    <t>C.</t>
  </si>
  <si>
    <t>Utførsel</t>
  </si>
  <si>
    <t xml:space="preserve">Post 8 Utførsel av varer, fritatt for </t>
  </si>
  <si>
    <t>D.</t>
  </si>
  <si>
    <t>Innførsel av varer</t>
  </si>
  <si>
    <t>Post 9 Innførsel av varer, og beregnet avgift 25 %</t>
  </si>
  <si>
    <t>Post 10 Innførsel av varer, og beregnet avgift 15 %</t>
  </si>
  <si>
    <t>Post 11 Innførsel av varer som det ikke skal beregnes</t>
  </si>
  <si>
    <t>merverdiavgift av</t>
  </si>
  <si>
    <t>E.</t>
  </si>
  <si>
    <t>Kjøp med omvendt avgiftsplikt</t>
  </si>
  <si>
    <t>Post 12 Tjenester kjøpt fra utlandet, og beregnet</t>
  </si>
  <si>
    <t>avgift 25 %</t>
  </si>
  <si>
    <t>Post 13 Innenlands kjøp av varer og tjenester, og</t>
  </si>
  <si>
    <t>F.</t>
  </si>
  <si>
    <t>Fradragsberettiget innenlands inngående avgift</t>
  </si>
  <si>
    <t>Post 14 Fradragsberettiget innenlands inngående avgift 25 %</t>
  </si>
  <si>
    <t>Post 15 Fradragsberettiget innenlands inngående avgift 15 %</t>
  </si>
  <si>
    <t>Post 16 Fradragsberettiget innenlands inngående avgift 12 %</t>
  </si>
  <si>
    <t>G.</t>
  </si>
  <si>
    <t>Fradragsberettiget innførselsmerverdiavgift</t>
  </si>
  <si>
    <t>Post 17 Fradragsberettiget innførselsmerverdiavgift 25 %</t>
  </si>
  <si>
    <t>Post 18 Fradragsberettiget innførselsmerverdiavgift 15 %</t>
  </si>
  <si>
    <t>H.</t>
  </si>
  <si>
    <t>Post 19 Avgift å betale</t>
  </si>
  <si>
    <t>Løsning oppgave 7.6</t>
  </si>
  <si>
    <t>28.2</t>
  </si>
  <si>
    <t>Saldo</t>
  </si>
  <si>
    <t>SUM</t>
  </si>
  <si>
    <t>totalt</t>
  </si>
  <si>
    <t>Strøm kiosk 2.kv</t>
  </si>
  <si>
    <t>Strøm und.bygg 2.kv</t>
  </si>
  <si>
    <t>Oppgave 7.1</t>
  </si>
  <si>
    <t>Oppgave 7.2</t>
  </si>
  <si>
    <t xml:space="preserve">Varesalget med merverdiavgift: </t>
  </si>
  <si>
    <t>Utgående merverdiavgift:</t>
  </si>
  <si>
    <t xml:space="preserve">Utgående merverdiavgift: </t>
  </si>
  <si>
    <t>Oppgave 7.3</t>
  </si>
  <si>
    <t>Kontroll</t>
  </si>
  <si>
    <t>Oppgave 7.4</t>
  </si>
  <si>
    <t>Oppgave 7.5</t>
  </si>
  <si>
    <t>Oppgave 7.6</t>
  </si>
  <si>
    <t>Oppgave 7.8</t>
  </si>
  <si>
    <t>7790 Andre</t>
  </si>
  <si>
    <t>Varebil</t>
  </si>
  <si>
    <t>Inventar</t>
  </si>
  <si>
    <t>Varebeholdning</t>
  </si>
  <si>
    <t>Egenkapital</t>
  </si>
  <si>
    <t>Elgestad Gartneri AS</t>
  </si>
  <si>
    <t>Kontorland AS</t>
  </si>
  <si>
    <t>Avskrivninger</t>
  </si>
  <si>
    <t>Salgskostnader</t>
  </si>
  <si>
    <t>driftskostnader</t>
  </si>
  <si>
    <t>Rentekostnader</t>
  </si>
  <si>
    <t>Saldobalanse</t>
  </si>
  <si>
    <t>2.12.</t>
  </si>
  <si>
    <t>7.12.</t>
  </si>
  <si>
    <t>31.12.</t>
  </si>
  <si>
    <t>Saldoliste for leverandører:</t>
  </si>
  <si>
    <t>c)</t>
  </si>
  <si>
    <t>Posteringer</t>
  </si>
  <si>
    <t>Resultat</t>
  </si>
  <si>
    <t>Balanse</t>
  </si>
  <si>
    <t>Nr.</t>
  </si>
  <si>
    <t>Konto</t>
  </si>
  <si>
    <t>Leverandørgjeld</t>
  </si>
  <si>
    <t>Oppgjørskonto MVA</t>
  </si>
  <si>
    <t>Avgiftspliktig varesalg</t>
  </si>
  <si>
    <t>Andre driftskostnader</t>
  </si>
  <si>
    <t>Resultatregnskap for 20x1</t>
  </si>
  <si>
    <t>Balanse per 31.12.20x1</t>
  </si>
  <si>
    <t>Inntekter</t>
  </si>
  <si>
    <t>Eiendeler</t>
  </si>
  <si>
    <t>Kostnader</t>
  </si>
  <si>
    <t>Varekostnader</t>
  </si>
  <si>
    <t>Sum eiendeler</t>
  </si>
  <si>
    <t xml:space="preserve">Egenkapital </t>
  </si>
  <si>
    <t>Gjeld</t>
  </si>
  <si>
    <t>Skyldig merverdiavgift</t>
  </si>
  <si>
    <t>Sum kostnader</t>
  </si>
  <si>
    <t>Sum gjeld</t>
  </si>
  <si>
    <t>Sum egenkapital og gjeld</t>
  </si>
  <si>
    <t>Oppgave 7.7*</t>
  </si>
  <si>
    <t>Saldolisten oppdateres automatisk.</t>
  </si>
  <si>
    <t>Også saldobalansen oppdateres automatisk</t>
  </si>
  <si>
    <t>Oppgave 7.7c*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</si>
</sst>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;@"/>
    <numFmt numFmtId="165" formatCode="d/m/"/>
    <numFmt numFmtId="166" formatCode="&quot;kr&quot;\ #,##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2" fillId="0" borderId="0"/>
    <xf numFmtId="9" fontId="7" fillId="0" borderId="0" applyFont="0" applyFill="0" applyBorder="0" applyAlignment="0" applyProtection="0"/>
    <xf numFmtId="0" fontId="1" fillId="0" borderId="0"/>
  </cellStyleXfs>
  <cellXfs count="301">
    <xf numFmtId="0" fontId="0" fillId="0" borderId="0" xfId="0"/>
    <xf numFmtId="49" fontId="4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4" fillId="0" borderId="0" xfId="0" applyFont="1"/>
    <xf numFmtId="3" fontId="4" fillId="0" borderId="5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4" fillId="0" borderId="1" xfId="0" applyNumberFormat="1" applyFont="1" applyBorder="1"/>
    <xf numFmtId="49" fontId="3" fillId="0" borderId="4" xfId="0" applyNumberFormat="1" applyFont="1" applyBorder="1" applyAlignment="1">
      <alignment horizontal="center"/>
    </xf>
    <xf numFmtId="3" fontId="4" fillId="2" borderId="5" xfId="0" applyNumberFormat="1" applyFont="1" applyFill="1" applyBorder="1"/>
    <xf numFmtId="3" fontId="4" fillId="2" borderId="2" xfId="0" applyNumberFormat="1" applyFont="1" applyFill="1" applyBorder="1"/>
    <xf numFmtId="3" fontId="4" fillId="2" borderId="3" xfId="0" applyNumberFormat="1" applyFont="1" applyFill="1" applyBorder="1"/>
    <xf numFmtId="0" fontId="6" fillId="0" borderId="0" xfId="0" applyFont="1"/>
    <xf numFmtId="3" fontId="4" fillId="2" borderId="1" xfId="0" applyNumberFormat="1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7" xfId="0" applyFont="1" applyBorder="1"/>
    <xf numFmtId="0" fontId="5" fillId="0" borderId="8" xfId="0" applyFont="1" applyBorder="1"/>
    <xf numFmtId="0" fontId="5" fillId="0" borderId="10" xfId="0" applyFont="1" applyBorder="1"/>
    <xf numFmtId="49" fontId="4" fillId="0" borderId="9" xfId="0" applyNumberFormat="1" applyFont="1" applyBorder="1" applyAlignment="1">
      <alignment horizontal="center"/>
    </xf>
    <xf numFmtId="49" fontId="4" fillId="0" borderId="11" xfId="1" applyNumberFormat="1" applyFont="1" applyBorder="1" applyAlignment="1">
      <alignment horizontal="center"/>
    </xf>
    <xf numFmtId="0" fontId="4" fillId="0" borderId="9" xfId="1" applyFont="1" applyBorder="1"/>
    <xf numFmtId="0" fontId="4" fillId="0" borderId="12" xfId="1" applyFont="1" applyBorder="1" applyAlignment="1">
      <alignment horizontal="center"/>
    </xf>
    <xf numFmtId="0" fontId="5" fillId="0" borderId="0" xfId="1" applyFont="1"/>
    <xf numFmtId="49" fontId="3" fillId="0" borderId="13" xfId="1" applyNumberFormat="1" applyFont="1" applyBorder="1" applyAlignment="1">
      <alignment horizontal="center"/>
    </xf>
    <xf numFmtId="0" fontId="3" fillId="0" borderId="4" xfId="1" applyFont="1" applyBorder="1"/>
    <xf numFmtId="0" fontId="4" fillId="0" borderId="14" xfId="1" applyFont="1" applyBorder="1" applyAlignment="1">
      <alignment horizontal="center"/>
    </xf>
    <xf numFmtId="0" fontId="5" fillId="0" borderId="15" xfId="1" applyFont="1" applyBorder="1"/>
    <xf numFmtId="0" fontId="5" fillId="0" borderId="10" xfId="1" applyFont="1" applyBorder="1"/>
    <xf numFmtId="0" fontId="5" fillId="0" borderId="16" xfId="1" applyFont="1" applyBorder="1"/>
    <xf numFmtId="3" fontId="4" fillId="0" borderId="6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4" fontId="4" fillId="0" borderId="3" xfId="1" applyNumberFormat="1" applyFont="1" applyBorder="1" applyAlignment="1">
      <alignment horizontal="right"/>
    </xf>
    <xf numFmtId="0" fontId="4" fillId="0" borderId="3" xfId="1" applyFont="1" applyBorder="1"/>
    <xf numFmtId="0" fontId="3" fillId="0" borderId="3" xfId="1" applyFont="1" applyBorder="1"/>
    <xf numFmtId="3" fontId="4" fillId="0" borderId="5" xfId="1" applyNumberFormat="1" applyFont="1" applyBorder="1"/>
    <xf numFmtId="3" fontId="4" fillId="2" borderId="5" xfId="1" applyNumberFormat="1" applyFont="1" applyFill="1" applyBorder="1"/>
    <xf numFmtId="164" fontId="4" fillId="0" borderId="2" xfId="1" applyNumberFormat="1" applyFont="1" applyBorder="1" applyAlignment="1">
      <alignment horizontal="right"/>
    </xf>
    <xf numFmtId="0" fontId="4" fillId="0" borderId="2" xfId="1" applyFont="1" applyBorder="1"/>
    <xf numFmtId="0" fontId="3" fillId="0" borderId="2" xfId="1" applyFont="1" applyBorder="1"/>
    <xf numFmtId="3" fontId="4" fillId="0" borderId="2" xfId="1" applyNumberFormat="1" applyFont="1" applyBorder="1"/>
    <xf numFmtId="3" fontId="4" fillId="2" borderId="2" xfId="1" applyNumberFormat="1" applyFont="1" applyFill="1" applyBorder="1"/>
    <xf numFmtId="164" fontId="4" fillId="0" borderId="17" xfId="1" applyNumberFormat="1" applyFont="1" applyBorder="1" applyAlignment="1">
      <alignment horizontal="right"/>
    </xf>
    <xf numFmtId="0" fontId="4" fillId="0" borderId="17" xfId="1" applyFont="1" applyBorder="1"/>
    <xf numFmtId="0" fontId="3" fillId="0" borderId="17" xfId="1" applyFont="1" applyBorder="1"/>
    <xf numFmtId="3" fontId="4" fillId="0" borderId="17" xfId="1" applyNumberFormat="1" applyFont="1" applyBorder="1"/>
    <xf numFmtId="3" fontId="4" fillId="2" borderId="17" xfId="1" applyNumberFormat="1" applyFont="1" applyFill="1" applyBorder="1"/>
    <xf numFmtId="164" fontId="4" fillId="0" borderId="1" xfId="1" applyNumberFormat="1" applyFont="1" applyBorder="1"/>
    <xf numFmtId="0" fontId="4" fillId="0" borderId="1" xfId="1" applyFont="1" applyBorder="1"/>
    <xf numFmtId="3" fontId="4" fillId="0" borderId="1" xfId="1" applyNumberFormat="1" applyFont="1" applyBorder="1"/>
    <xf numFmtId="3" fontId="4" fillId="2" borderId="1" xfId="1" applyNumberFormat="1" applyFont="1" applyFill="1" applyBorder="1"/>
    <xf numFmtId="0" fontId="6" fillId="0" borderId="0" xfId="1" applyFont="1"/>
    <xf numFmtId="0" fontId="5" fillId="0" borderId="0" xfId="1" applyFont="1" applyFill="1"/>
    <xf numFmtId="0" fontId="4" fillId="0" borderId="0" xfId="1" applyFont="1"/>
    <xf numFmtId="0" fontId="4" fillId="0" borderId="11" xfId="1" applyFont="1" applyBorder="1"/>
    <xf numFmtId="0" fontId="4" fillId="0" borderId="7" xfId="1" applyFont="1" applyBorder="1"/>
    <xf numFmtId="0" fontId="4" fillId="0" borderId="15" xfId="1" applyFont="1" applyBorder="1"/>
    <xf numFmtId="0" fontId="4" fillId="0" borderId="8" xfId="1" applyFont="1" applyBorder="1"/>
    <xf numFmtId="0" fontId="4" fillId="0" borderId="19" xfId="1" applyFont="1" applyBorder="1"/>
    <xf numFmtId="0" fontId="4" fillId="0" borderId="21" xfId="1" applyFont="1" applyBorder="1"/>
    <xf numFmtId="0" fontId="4" fillId="0" borderId="18" xfId="1" applyFont="1" applyBorder="1"/>
    <xf numFmtId="0" fontId="9" fillId="0" borderId="0" xfId="1" applyFont="1"/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3" xfId="1" applyFont="1" applyBorder="1"/>
    <xf numFmtId="0" fontId="4" fillId="0" borderId="0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0" borderId="16" xfId="1" applyFont="1" applyBorder="1" applyAlignment="1">
      <alignment horizontal="center"/>
    </xf>
    <xf numFmtId="0" fontId="4" fillId="0" borderId="5" xfId="1" applyFont="1" applyBorder="1" applyAlignment="1">
      <alignment horizontal="right" vertical="top" wrapText="1"/>
    </xf>
    <xf numFmtId="0" fontId="10" fillId="0" borderId="19" xfId="1" applyFont="1" applyBorder="1" applyAlignment="1">
      <alignment vertical="top"/>
    </xf>
    <xf numFmtId="0" fontId="5" fillId="0" borderId="19" xfId="1" applyFont="1" applyBorder="1"/>
    <xf numFmtId="0" fontId="4" fillId="0" borderId="19" xfId="1" applyFont="1" applyBorder="1" applyAlignment="1">
      <alignment vertical="top" wrapText="1"/>
    </xf>
    <xf numFmtId="3" fontId="4" fillId="0" borderId="5" xfId="1" applyNumberFormat="1" applyFont="1" applyBorder="1" applyAlignment="1">
      <alignment horizontal="right" vertical="top" wrapText="1"/>
    </xf>
    <xf numFmtId="3" fontId="4" fillId="0" borderId="19" xfId="1" applyNumberFormat="1" applyFont="1" applyBorder="1"/>
    <xf numFmtId="3" fontId="4" fillId="0" borderId="20" xfId="1" applyNumberFormat="1" applyFont="1" applyBorder="1"/>
    <xf numFmtId="0" fontId="4" fillId="0" borderId="2" xfId="1" applyFont="1" applyBorder="1" applyAlignment="1">
      <alignment horizontal="right" vertical="top" wrapText="1"/>
    </xf>
    <xf numFmtId="0" fontId="10" fillId="0" borderId="21" xfId="1" applyFont="1" applyBorder="1" applyAlignment="1">
      <alignment vertical="top"/>
    </xf>
    <xf numFmtId="0" fontId="5" fillId="0" borderId="21" xfId="1" applyFont="1" applyBorder="1"/>
    <xf numFmtId="0" fontId="4" fillId="0" borderId="21" xfId="1" applyFont="1" applyBorder="1" applyAlignment="1">
      <alignment vertical="top" wrapText="1"/>
    </xf>
    <xf numFmtId="3" fontId="4" fillId="0" borderId="2" xfId="1" applyNumberFormat="1" applyFont="1" applyBorder="1" applyAlignment="1">
      <alignment horizontal="right" vertical="top" wrapText="1"/>
    </xf>
    <xf numFmtId="3" fontId="4" fillId="0" borderId="21" xfId="1" applyNumberFormat="1" applyFont="1" applyBorder="1"/>
    <xf numFmtId="3" fontId="4" fillId="0" borderId="22" xfId="1" applyNumberFormat="1" applyFont="1" applyBorder="1"/>
    <xf numFmtId="0" fontId="4" fillId="0" borderId="17" xfId="1" applyFont="1" applyBorder="1" applyAlignment="1">
      <alignment horizontal="right" vertical="top" wrapText="1"/>
    </xf>
    <xf numFmtId="0" fontId="10" fillId="0" borderId="18" xfId="1" applyFont="1" applyBorder="1" applyAlignment="1">
      <alignment vertical="top"/>
    </xf>
    <xf numFmtId="0" fontId="5" fillId="0" borderId="18" xfId="1" applyFont="1" applyBorder="1"/>
    <xf numFmtId="0" fontId="4" fillId="0" borderId="18" xfId="1" applyFont="1" applyBorder="1" applyAlignment="1">
      <alignment vertical="top" wrapText="1"/>
    </xf>
    <xf numFmtId="3" fontId="4" fillId="0" borderId="17" xfId="1" applyNumberFormat="1" applyFont="1" applyBorder="1" applyAlignment="1">
      <alignment horizontal="right" vertical="top" wrapText="1"/>
    </xf>
    <xf numFmtId="3" fontId="4" fillId="0" borderId="18" xfId="1" applyNumberFormat="1" applyFont="1" applyBorder="1"/>
    <xf numFmtId="3" fontId="4" fillId="0" borderId="23" xfId="1" applyNumberFormat="1" applyFont="1" applyBorder="1"/>
    <xf numFmtId="0" fontId="4" fillId="0" borderId="9" xfId="1" applyFont="1" applyBorder="1" applyAlignment="1">
      <alignment horizontal="left"/>
    </xf>
    <xf numFmtId="0" fontId="4" fillId="0" borderId="9" xfId="1" quotePrefix="1" applyFont="1" applyBorder="1" applyAlignment="1" applyProtection="1">
      <alignment horizontal="center"/>
    </xf>
    <xf numFmtId="49" fontId="3" fillId="0" borderId="4" xfId="1" applyNumberFormat="1" applyFont="1" applyBorder="1" applyAlignment="1" applyProtection="1">
      <alignment horizontal="center"/>
    </xf>
    <xf numFmtId="49" fontId="3" fillId="0" borderId="4" xfId="1" applyNumberFormat="1" applyFont="1" applyBorder="1" applyProtection="1"/>
    <xf numFmtId="0" fontId="4" fillId="0" borderId="4" xfId="1" applyFont="1" applyBorder="1" applyAlignment="1" applyProtection="1">
      <alignment horizontal="center"/>
    </xf>
    <xf numFmtId="165" fontId="4" fillId="0" borderId="5" xfId="1" applyNumberFormat="1" applyFont="1" applyBorder="1" applyAlignment="1" applyProtection="1">
      <alignment horizontal="right"/>
      <protection locked="0"/>
    </xf>
    <xf numFmtId="0" fontId="4" fillId="0" borderId="5" xfId="1" applyFont="1" applyBorder="1" applyProtection="1">
      <protection locked="0"/>
    </xf>
    <xf numFmtId="0" fontId="3" fillId="0" borderId="5" xfId="1" applyFont="1" applyBorder="1" applyAlignment="1" applyProtection="1">
      <alignment horizontal="center"/>
      <protection locked="0"/>
    </xf>
    <xf numFmtId="3" fontId="11" fillId="2" borderId="5" xfId="1" applyNumberFormat="1" applyFont="1" applyFill="1" applyBorder="1"/>
    <xf numFmtId="165" fontId="4" fillId="0" borderId="2" xfId="1" applyNumberFormat="1" applyFont="1" applyBorder="1" applyAlignment="1" applyProtection="1">
      <alignment horizontal="right"/>
      <protection locked="0"/>
    </xf>
    <xf numFmtId="0" fontId="4" fillId="0" borderId="2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center"/>
      <protection locked="0"/>
    </xf>
    <xf numFmtId="3" fontId="11" fillId="2" borderId="2" xfId="1" applyNumberFormat="1" applyFont="1" applyFill="1" applyBorder="1"/>
    <xf numFmtId="165" fontId="4" fillId="0" borderId="1" xfId="1" applyNumberFormat="1" applyFont="1" applyBorder="1" applyAlignment="1" applyProtection="1">
      <alignment horizontal="right"/>
    </xf>
    <xf numFmtId="0" fontId="4" fillId="0" borderId="1" xfId="1" applyFont="1" applyBorder="1" applyProtection="1"/>
    <xf numFmtId="3" fontId="11" fillId="2" borderId="1" xfId="1" applyNumberFormat="1" applyFont="1" applyFill="1" applyBorder="1"/>
    <xf numFmtId="0" fontId="9" fillId="0" borderId="0" xfId="0" applyFont="1"/>
    <xf numFmtId="166" fontId="4" fillId="0" borderId="8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0" fontId="13" fillId="3" borderId="0" xfId="2" applyFont="1" applyFill="1"/>
    <xf numFmtId="3" fontId="13" fillId="3" borderId="0" xfId="2" applyNumberFormat="1" applyFont="1" applyFill="1"/>
    <xf numFmtId="0" fontId="13" fillId="3" borderId="0" xfId="2" applyFont="1" applyFill="1" applyAlignment="1">
      <alignment horizontal="center"/>
    </xf>
    <xf numFmtId="0" fontId="13" fillId="0" borderId="0" xfId="2" applyFont="1"/>
    <xf numFmtId="0" fontId="14" fillId="3" borderId="0" xfId="2" applyFont="1" applyFill="1"/>
    <xf numFmtId="3" fontId="14" fillId="3" borderId="0" xfId="2" applyNumberFormat="1" applyFont="1" applyFill="1"/>
    <xf numFmtId="0" fontId="14" fillId="3" borderId="0" xfId="2" applyFont="1" applyFill="1" applyAlignment="1">
      <alignment horizontal="center"/>
    </xf>
    <xf numFmtId="0" fontId="14" fillId="0" borderId="0" xfId="2" applyFont="1"/>
    <xf numFmtId="0" fontId="12" fillId="3" borderId="0" xfId="2" applyFont="1" applyFill="1" applyAlignment="1">
      <alignment horizontal="right"/>
    </xf>
    <xf numFmtId="0" fontId="12" fillId="3" borderId="0" xfId="2" applyFont="1" applyFill="1"/>
    <xf numFmtId="3" fontId="12" fillId="3" borderId="0" xfId="2" applyNumberFormat="1" applyFont="1" applyFill="1" applyAlignment="1">
      <alignment horizontal="center"/>
    </xf>
    <xf numFmtId="0" fontId="12" fillId="3" borderId="0" xfId="2" applyFont="1" applyFill="1" applyAlignment="1">
      <alignment horizontal="center"/>
    </xf>
    <xf numFmtId="0" fontId="12" fillId="0" borderId="0" xfId="2" applyFont="1"/>
    <xf numFmtId="0" fontId="15" fillId="3" borderId="0" xfId="2" applyFont="1" applyFill="1" applyAlignment="1">
      <alignment horizontal="right"/>
    </xf>
    <xf numFmtId="0" fontId="15" fillId="3" borderId="0" xfId="2" applyFont="1" applyFill="1"/>
    <xf numFmtId="3" fontId="15" fillId="3" borderId="0" xfId="2" applyNumberFormat="1" applyFont="1" applyFill="1"/>
    <xf numFmtId="0" fontId="15" fillId="3" borderId="0" xfId="2" applyFont="1" applyFill="1" applyAlignment="1">
      <alignment horizontal="center"/>
    </xf>
    <xf numFmtId="0" fontId="15" fillId="0" borderId="0" xfId="2" applyFont="1"/>
    <xf numFmtId="0" fontId="2" fillId="3" borderId="0" xfId="2" applyFill="1" applyAlignment="1">
      <alignment horizontal="right"/>
    </xf>
    <xf numFmtId="0" fontId="2" fillId="3" borderId="0" xfId="2" applyFill="1"/>
    <xf numFmtId="3" fontId="2" fillId="0" borderId="1" xfId="2" applyNumberFormat="1" applyFill="1" applyBorder="1"/>
    <xf numFmtId="0" fontId="2" fillId="3" borderId="0" xfId="2" applyFill="1" applyAlignment="1">
      <alignment horizontal="center"/>
    </xf>
    <xf numFmtId="3" fontId="2" fillId="3" borderId="0" xfId="2" applyNumberFormat="1" applyFill="1"/>
    <xf numFmtId="0" fontId="2" fillId="0" borderId="0" xfId="2"/>
    <xf numFmtId="3" fontId="12" fillId="3" borderId="0" xfId="2" applyNumberFormat="1" applyFont="1" applyFill="1"/>
    <xf numFmtId="0" fontId="2" fillId="3" borderId="0" xfId="2" quotePrefix="1" applyFill="1" applyAlignment="1">
      <alignment horizontal="center"/>
    </xf>
    <xf numFmtId="3" fontId="2" fillId="3" borderId="0" xfId="2" applyNumberFormat="1" applyFill="1" applyBorder="1"/>
    <xf numFmtId="3" fontId="2" fillId="0" borderId="0" xfId="2" applyNumberFormat="1"/>
    <xf numFmtId="0" fontId="2" fillId="0" borderId="0" xfId="2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9" xfId="0" applyFont="1" applyBorder="1"/>
    <xf numFmtId="49" fontId="3" fillId="0" borderId="13" xfId="0" applyNumberFormat="1" applyFont="1" applyBorder="1" applyAlignment="1">
      <alignment horizontal="center"/>
    </xf>
    <xf numFmtId="0" fontId="3" fillId="0" borderId="4" xfId="0" applyFont="1" applyBorder="1"/>
    <xf numFmtId="0" fontId="4" fillId="0" borderId="15" xfId="0" applyFont="1" applyBorder="1"/>
    <xf numFmtId="0" fontId="4" fillId="0" borderId="10" xfId="0" applyFont="1" applyBorder="1"/>
    <xf numFmtId="49" fontId="4" fillId="0" borderId="3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0" fontId="4" fillId="0" borderId="17" xfId="0" applyFont="1" applyBorder="1"/>
    <xf numFmtId="3" fontId="4" fillId="0" borderId="17" xfId="0" applyNumberFormat="1" applyFont="1" applyBorder="1"/>
    <xf numFmtId="3" fontId="4" fillId="2" borderId="17" xfId="0" applyNumberFormat="1" applyFont="1" applyFill="1" applyBorder="1"/>
    <xf numFmtId="49" fontId="4" fillId="0" borderId="1" xfId="0" applyNumberFormat="1" applyFont="1" applyBorder="1" applyAlignment="1">
      <alignment horizontal="right"/>
    </xf>
    <xf numFmtId="0" fontId="8" fillId="0" borderId="0" xfId="0" applyFont="1"/>
    <xf numFmtId="0" fontId="4" fillId="0" borderId="24" xfId="0" applyFont="1" applyBorder="1"/>
    <xf numFmtId="166" fontId="4" fillId="0" borderId="0" xfId="0" applyNumberFormat="1" applyFont="1" applyBorder="1"/>
    <xf numFmtId="1" fontId="4" fillId="0" borderId="9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4" xfId="1" applyFont="1" applyBorder="1"/>
    <xf numFmtId="0" fontId="4" fillId="0" borderId="10" xfId="1" applyFont="1" applyBorder="1"/>
    <xf numFmtId="3" fontId="3" fillId="0" borderId="1" xfId="1" applyNumberFormat="1" applyFont="1" applyBorder="1"/>
    <xf numFmtId="3" fontId="16" fillId="0" borderId="1" xfId="1" applyNumberFormat="1" applyFont="1" applyBorder="1"/>
    <xf numFmtId="3" fontId="3" fillId="0" borderId="1" xfId="1" applyNumberFormat="1" applyFont="1" applyBorder="1" applyAlignment="1">
      <alignment horizontal="center"/>
    </xf>
    <xf numFmtId="49" fontId="9" fillId="0" borderId="0" xfId="1" applyNumberFormat="1" applyFont="1"/>
    <xf numFmtId="3" fontId="4" fillId="0" borderId="0" xfId="1" applyNumberFormat="1" applyFont="1"/>
    <xf numFmtId="49" fontId="4" fillId="0" borderId="0" xfId="1" applyNumberFormat="1" applyFont="1"/>
    <xf numFmtId="1" fontId="3" fillId="0" borderId="9" xfId="1" applyNumberFormat="1" applyFont="1" applyBorder="1" applyAlignment="1">
      <alignment horizontal="center"/>
    </xf>
    <xf numFmtId="1" fontId="3" fillId="0" borderId="9" xfId="1" applyNumberFormat="1" applyFont="1" applyBorder="1"/>
    <xf numFmtId="1" fontId="4" fillId="0" borderId="0" xfId="1" applyNumberFormat="1" applyFont="1"/>
    <xf numFmtId="49" fontId="3" fillId="0" borderId="4" xfId="1" applyNumberFormat="1" applyFont="1" applyBorder="1" applyAlignment="1">
      <alignment horizontal="center"/>
    </xf>
    <xf numFmtId="49" fontId="4" fillId="0" borderId="10" xfId="1" applyNumberFormat="1" applyFont="1" applyBorder="1" applyAlignment="1">
      <alignment horizontal="center"/>
    </xf>
    <xf numFmtId="164" fontId="16" fillId="0" borderId="5" xfId="1" applyNumberFormat="1" applyFont="1" applyBorder="1" applyAlignment="1">
      <alignment horizontal="right"/>
    </xf>
    <xf numFmtId="0" fontId="16" fillId="0" borderId="5" xfId="1" applyFont="1" applyBorder="1"/>
    <xf numFmtId="0" fontId="4" fillId="0" borderId="5" xfId="1" applyFont="1" applyBorder="1"/>
    <xf numFmtId="0" fontId="3" fillId="0" borderId="5" xfId="1" applyFont="1" applyBorder="1"/>
    <xf numFmtId="3" fontId="16" fillId="0" borderId="5" xfId="1" applyNumberFormat="1" applyFont="1" applyBorder="1"/>
    <xf numFmtId="3" fontId="16" fillId="2" borderId="5" xfId="1" applyNumberFormat="1" applyFont="1" applyFill="1" applyBorder="1"/>
    <xf numFmtId="3" fontId="3" fillId="0" borderId="5" xfId="1" applyNumberFormat="1" applyFont="1" applyBorder="1"/>
    <xf numFmtId="3" fontId="16" fillId="0" borderId="5" xfId="1" applyNumberFormat="1" applyFont="1" applyBorder="1" applyAlignment="1">
      <alignment horizontal="right"/>
    </xf>
    <xf numFmtId="164" fontId="16" fillId="0" borderId="2" xfId="1" applyNumberFormat="1" applyFont="1" applyBorder="1" applyAlignment="1">
      <alignment horizontal="right"/>
    </xf>
    <xf numFmtId="0" fontId="16" fillId="0" borderId="2" xfId="1" applyFont="1" applyBorder="1"/>
    <xf numFmtId="3" fontId="16" fillId="0" borderId="2" xfId="1" applyNumberFormat="1" applyFont="1" applyBorder="1"/>
    <xf numFmtId="3" fontId="16" fillId="2" borderId="2" xfId="1" applyNumberFormat="1" applyFont="1" applyFill="1" applyBorder="1"/>
    <xf numFmtId="3" fontId="3" fillId="0" borderId="2" xfId="1" applyNumberFormat="1" applyFont="1" applyBorder="1"/>
    <xf numFmtId="3" fontId="16" fillId="0" borderId="2" xfId="1" applyNumberFormat="1" applyFont="1" applyBorder="1" applyAlignment="1">
      <alignment horizontal="right"/>
    </xf>
    <xf numFmtId="164" fontId="16" fillId="0" borderId="17" xfId="1" applyNumberFormat="1" applyFont="1" applyBorder="1" applyAlignment="1">
      <alignment horizontal="right"/>
    </xf>
    <xf numFmtId="0" fontId="16" fillId="0" borderId="17" xfId="1" applyFont="1" applyBorder="1"/>
    <xf numFmtId="3" fontId="16" fillId="0" borderId="17" xfId="1" applyNumberFormat="1" applyFont="1" applyBorder="1"/>
    <xf numFmtId="3" fontId="16" fillId="2" borderId="17" xfId="1" applyNumberFormat="1" applyFont="1" applyFill="1" applyBorder="1"/>
    <xf numFmtId="3" fontId="16" fillId="0" borderId="17" xfId="1" applyNumberFormat="1" applyFont="1" applyBorder="1" applyAlignment="1">
      <alignment horizontal="right"/>
    </xf>
    <xf numFmtId="164" fontId="16" fillId="0" borderId="1" xfId="1" applyNumberFormat="1" applyFont="1" applyBorder="1" applyAlignment="1">
      <alignment horizontal="right"/>
    </xf>
    <xf numFmtId="0" fontId="16" fillId="0" borderId="1" xfId="1" applyFont="1" applyBorder="1"/>
    <xf numFmtId="0" fontId="3" fillId="0" borderId="1" xfId="1" applyFont="1" applyBorder="1"/>
    <xf numFmtId="3" fontId="16" fillId="2" borderId="1" xfId="1" applyNumberFormat="1" applyFont="1" applyFill="1" applyBorder="1"/>
    <xf numFmtId="3" fontId="16" fillId="0" borderId="1" xfId="1" applyNumberFormat="1" applyFont="1" applyBorder="1" applyAlignment="1">
      <alignment horizontal="right"/>
    </xf>
    <xf numFmtId="0" fontId="8" fillId="0" borderId="0" xfId="1" applyFont="1"/>
    <xf numFmtId="3" fontId="17" fillId="0" borderId="0" xfId="1" applyNumberFormat="1" applyFont="1"/>
    <xf numFmtId="3" fontId="4" fillId="0" borderId="0" xfId="1" applyNumberFormat="1" applyFont="1" applyBorder="1"/>
    <xf numFmtId="1" fontId="16" fillId="0" borderId="0" xfId="1" applyNumberFormat="1" applyFont="1" applyAlignment="1">
      <alignment horizontal="center"/>
    </xf>
    <xf numFmtId="3" fontId="16" fillId="0" borderId="0" xfId="1" applyNumberFormat="1" applyFont="1"/>
    <xf numFmtId="3" fontId="16" fillId="0" borderId="18" xfId="1" applyNumberFormat="1" applyFont="1" applyBorder="1"/>
    <xf numFmtId="10" fontId="4" fillId="0" borderId="0" xfId="3" applyNumberFormat="1" applyFont="1"/>
    <xf numFmtId="49" fontId="16" fillId="0" borderId="0" xfId="1" applyNumberFormat="1" applyFont="1"/>
    <xf numFmtId="0" fontId="16" fillId="0" borderId="0" xfId="1" applyFont="1"/>
    <xf numFmtId="3" fontId="16" fillId="0" borderId="25" xfId="1" applyNumberFormat="1" applyFont="1" applyBorder="1"/>
    <xf numFmtId="3" fontId="8" fillId="0" borderId="0" xfId="1" applyNumberFormat="1" applyFont="1"/>
    <xf numFmtId="3" fontId="18" fillId="0" borderId="0" xfId="1" applyNumberFormat="1" applyFont="1"/>
    <xf numFmtId="49" fontId="4" fillId="0" borderId="9" xfId="1" applyNumberFormat="1" applyFont="1" applyBorder="1"/>
    <xf numFmtId="0" fontId="4" fillId="0" borderId="12" xfId="1" applyFont="1" applyBorder="1"/>
    <xf numFmtId="0" fontId="4" fillId="0" borderId="16" xfId="1" applyFont="1" applyBorder="1"/>
    <xf numFmtId="0" fontId="4" fillId="0" borderId="5" xfId="1" applyFont="1" applyBorder="1" applyAlignment="1">
      <alignment horizontal="center"/>
    </xf>
    <xf numFmtId="0" fontId="4" fillId="0" borderId="27" xfId="1" applyFont="1" applyBorder="1"/>
    <xf numFmtId="0" fontId="4" fillId="0" borderId="20" xfId="1" applyFont="1" applyBorder="1"/>
    <xf numFmtId="0" fontId="4" fillId="2" borderId="5" xfId="1" applyFont="1" applyFill="1" applyBorder="1"/>
    <xf numFmtId="0" fontId="4" fillId="0" borderId="2" xfId="1" applyFont="1" applyBorder="1" applyAlignment="1">
      <alignment horizontal="center"/>
    </xf>
    <xf numFmtId="0" fontId="4" fillId="0" borderId="28" xfId="1" applyFont="1" applyBorder="1"/>
    <xf numFmtId="0" fontId="4" fillId="0" borderId="22" xfId="1" applyFont="1" applyBorder="1"/>
    <xf numFmtId="0" fontId="4" fillId="2" borderId="2" xfId="1" applyFont="1" applyFill="1" applyBorder="1"/>
    <xf numFmtId="3" fontId="19" fillId="0" borderId="0" xfId="1" applyNumberFormat="1" applyFont="1"/>
    <xf numFmtId="0" fontId="4" fillId="0" borderId="17" xfId="1" applyFont="1" applyBorder="1" applyAlignment="1">
      <alignment horizontal="center"/>
    </xf>
    <xf numFmtId="0" fontId="4" fillId="0" borderId="29" xfId="1" applyFont="1" applyBorder="1"/>
    <xf numFmtId="0" fontId="4" fillId="0" borderId="23" xfId="1" applyFont="1" applyBorder="1"/>
    <xf numFmtId="49" fontId="16" fillId="0" borderId="1" xfId="1" applyNumberFormat="1" applyFont="1" applyBorder="1"/>
    <xf numFmtId="0" fontId="16" fillId="0" borderId="25" xfId="1" applyFont="1" applyBorder="1"/>
    <xf numFmtId="3" fontId="8" fillId="0" borderId="0" xfId="1" applyNumberFormat="1" applyFont="1" applyBorder="1"/>
    <xf numFmtId="0" fontId="8" fillId="0" borderId="0" xfId="1" applyFont="1" applyBorder="1"/>
    <xf numFmtId="0" fontId="10" fillId="0" borderId="0" xfId="1" applyFont="1"/>
    <xf numFmtId="3" fontId="16" fillId="0" borderId="8" xfId="1" applyNumberFormat="1" applyFont="1" applyBorder="1"/>
    <xf numFmtId="3" fontId="16" fillId="0" borderId="30" xfId="1" applyNumberFormat="1" applyFont="1" applyBorder="1"/>
    <xf numFmtId="3" fontId="16" fillId="0" borderId="31" xfId="1" applyNumberFormat="1" applyFont="1" applyBorder="1"/>
    <xf numFmtId="3" fontId="16" fillId="0" borderId="21" xfId="1" applyNumberFormat="1" applyFont="1" applyBorder="1"/>
    <xf numFmtId="3" fontId="18" fillId="0" borderId="0" xfId="1" applyNumberFormat="1" applyFont="1" applyBorder="1"/>
    <xf numFmtId="3" fontId="16" fillId="0" borderId="0" xfId="1" applyNumberFormat="1" applyFont="1" applyBorder="1"/>
    <xf numFmtId="0" fontId="19" fillId="0" borderId="0" xfId="1" applyFont="1" applyBorder="1"/>
    <xf numFmtId="0" fontId="16" fillId="0" borderId="0" xfId="1" applyFont="1" applyBorder="1"/>
    <xf numFmtId="3" fontId="19" fillId="0" borderId="0" xfId="1" applyNumberFormat="1" applyFont="1" applyBorder="1"/>
    <xf numFmtId="0" fontId="13" fillId="3" borderId="0" xfId="4" applyFont="1" applyFill="1"/>
    <xf numFmtId="3" fontId="13" fillId="3" borderId="0" xfId="4" applyNumberFormat="1" applyFont="1" applyFill="1"/>
    <xf numFmtId="0" fontId="13" fillId="3" borderId="0" xfId="4" applyFont="1" applyFill="1" applyAlignment="1">
      <alignment horizontal="center"/>
    </xf>
    <xf numFmtId="0" fontId="13" fillId="0" borderId="0" xfId="4" applyFont="1"/>
    <xf numFmtId="0" fontId="14" fillId="3" borderId="0" xfId="4" applyFont="1" applyFill="1"/>
    <xf numFmtId="3" fontId="14" fillId="3" borderId="0" xfId="4" applyNumberFormat="1" applyFont="1" applyFill="1"/>
    <xf numFmtId="0" fontId="14" fillId="3" borderId="0" xfId="4" applyFont="1" applyFill="1" applyAlignment="1">
      <alignment horizontal="center"/>
    </xf>
    <xf numFmtId="0" fontId="14" fillId="0" borderId="0" xfId="4" applyFont="1"/>
    <xf numFmtId="0" fontId="12" fillId="3" borderId="0" xfId="4" applyFont="1" applyFill="1" applyAlignment="1">
      <alignment horizontal="right"/>
    </xf>
    <xf numFmtId="0" fontId="12" fillId="3" borderId="0" xfId="4" applyFont="1" applyFill="1"/>
    <xf numFmtId="3" fontId="12" fillId="3" borderId="0" xfId="4" applyNumberFormat="1" applyFont="1" applyFill="1" applyAlignment="1">
      <alignment horizontal="center"/>
    </xf>
    <xf numFmtId="0" fontId="12" fillId="3" borderId="0" xfId="4" applyFont="1" applyFill="1" applyAlignment="1">
      <alignment horizontal="center"/>
    </xf>
    <xf numFmtId="0" fontId="12" fillId="0" borderId="0" xfId="4" applyFont="1"/>
    <xf numFmtId="0" fontId="15" fillId="3" borderId="0" xfId="4" applyFont="1" applyFill="1" applyAlignment="1">
      <alignment horizontal="right"/>
    </xf>
    <xf numFmtId="0" fontId="15" fillId="3" borderId="0" xfId="4" applyFont="1" applyFill="1"/>
    <xf numFmtId="3" fontId="15" fillId="3" borderId="0" xfId="4" applyNumberFormat="1" applyFont="1" applyFill="1"/>
    <xf numFmtId="0" fontId="15" fillId="3" borderId="0" xfId="4" applyFont="1" applyFill="1" applyAlignment="1">
      <alignment horizontal="center"/>
    </xf>
    <xf numFmtId="0" fontId="15" fillId="0" borderId="0" xfId="4" applyFont="1"/>
    <xf numFmtId="0" fontId="1" fillId="3" borderId="0" xfId="4" applyFill="1" applyAlignment="1">
      <alignment horizontal="right"/>
    </xf>
    <xf numFmtId="0" fontId="1" fillId="3" borderId="0" xfId="4" applyFill="1"/>
    <xf numFmtId="3" fontId="1" fillId="0" borderId="1" xfId="4" applyNumberFormat="1" applyFill="1" applyBorder="1"/>
    <xf numFmtId="0" fontId="1" fillId="3" borderId="0" xfId="4" applyFill="1" applyAlignment="1">
      <alignment horizontal="center"/>
    </xf>
    <xf numFmtId="3" fontId="1" fillId="3" borderId="0" xfId="4" applyNumberFormat="1" applyFill="1"/>
    <xf numFmtId="0" fontId="1" fillId="0" borderId="0" xfId="4"/>
    <xf numFmtId="3" fontId="12" fillId="3" borderId="0" xfId="4" applyNumberFormat="1" applyFont="1" applyFill="1"/>
    <xf numFmtId="0" fontId="1" fillId="3" borderId="0" xfId="4" quotePrefix="1" applyFill="1" applyAlignment="1">
      <alignment horizontal="center"/>
    </xf>
    <xf numFmtId="3" fontId="1" fillId="3" borderId="0" xfId="4" applyNumberFormat="1" applyFill="1" applyBorder="1"/>
    <xf numFmtId="3" fontId="1" fillId="0" borderId="0" xfId="4" applyNumberFormat="1"/>
    <xf numFmtId="0" fontId="1" fillId="0" borderId="0" xfId="4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1" fontId="4" fillId="0" borderId="11" xfId="1" applyNumberFormat="1" applyFont="1" applyBorder="1" applyAlignment="1">
      <alignment horizontal="center"/>
    </xf>
    <xf numFmtId="1" fontId="4" fillId="0" borderId="12" xfId="1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16" xfId="1" applyNumberFormat="1" applyFont="1" applyBorder="1" applyAlignment="1">
      <alignment horizontal="center"/>
    </xf>
    <xf numFmtId="3" fontId="4" fillId="0" borderId="15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 textRotation="90"/>
    </xf>
    <xf numFmtId="0" fontId="3" fillId="0" borderId="4" xfId="1" applyFont="1" applyBorder="1" applyAlignment="1">
      <alignment horizontal="center" textRotation="90"/>
    </xf>
    <xf numFmtId="0" fontId="3" fillId="0" borderId="10" xfId="1" applyFont="1" applyBorder="1" applyAlignment="1">
      <alignment horizontal="center" textRotation="90"/>
    </xf>
    <xf numFmtId="1" fontId="3" fillId="0" borderId="9" xfId="1" applyNumberFormat="1" applyFont="1" applyBorder="1" applyAlignment="1">
      <alignment horizontal="center" textRotation="90"/>
    </xf>
    <xf numFmtId="1" fontId="3" fillId="0" borderId="4" xfId="1" applyNumberFormat="1" applyFont="1" applyBorder="1" applyAlignment="1">
      <alignment horizontal="center" textRotation="90"/>
    </xf>
    <xf numFmtId="1" fontId="3" fillId="0" borderId="10" xfId="1" applyNumberFormat="1" applyFont="1" applyBorder="1" applyAlignment="1">
      <alignment horizontal="center" textRotation="90"/>
    </xf>
    <xf numFmtId="3" fontId="4" fillId="0" borderId="26" xfId="1" applyNumberFormat="1" applyFont="1" applyBorder="1" applyAlignment="1">
      <alignment horizontal="center"/>
    </xf>
    <xf numFmtId="3" fontId="4" fillId="0" borderId="6" xfId="1" applyNumberFormat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4" fillId="0" borderId="12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1" fontId="4" fillId="0" borderId="9" xfId="1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3 2" xfId="4"/>
    <cellStyle name="Pros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workbookViewId="0">
      <selection activeCell="G14" sqref="G14"/>
    </sheetView>
  </sheetViews>
  <sheetFormatPr baseColWidth="10" defaultRowHeight="15.75" x14ac:dyDescent="0.25"/>
  <cols>
    <col min="1" max="1" width="6.85546875" style="7" customWidth="1"/>
    <col min="2" max="2" width="48" style="7" customWidth="1"/>
    <col min="3" max="16384" width="11.42578125" style="7"/>
  </cols>
  <sheetData>
    <row r="1" spans="1:3" x14ac:dyDescent="0.25">
      <c r="A1" s="115" t="s">
        <v>129</v>
      </c>
    </row>
    <row r="3" spans="1:3" x14ac:dyDescent="0.25">
      <c r="A3" s="7" t="s">
        <v>36</v>
      </c>
      <c r="B3" s="165" t="s">
        <v>132</v>
      </c>
      <c r="C3" s="116"/>
    </row>
    <row r="5" spans="1:3" x14ac:dyDescent="0.25">
      <c r="A5" s="7" t="s">
        <v>46</v>
      </c>
      <c r="B5" s="165" t="s">
        <v>133</v>
      </c>
      <c r="C5" s="116"/>
    </row>
    <row r="8" spans="1:3" x14ac:dyDescent="0.25">
      <c r="C8" s="166"/>
    </row>
    <row r="11" spans="1:3" x14ac:dyDescent="0.25">
      <c r="A11" s="115" t="s">
        <v>130</v>
      </c>
    </row>
    <row r="13" spans="1:3" x14ac:dyDescent="0.25">
      <c r="A13" s="7" t="s">
        <v>36</v>
      </c>
      <c r="B13" s="165" t="s">
        <v>131</v>
      </c>
      <c r="C13" s="116"/>
    </row>
    <row r="15" spans="1:3" x14ac:dyDescent="0.25">
      <c r="A15" s="7" t="s">
        <v>46</v>
      </c>
      <c r="B15" s="165" t="s">
        <v>131</v>
      </c>
      <c r="C15" s="11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7.1 og 7.2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showZeros="0" zoomScaleNormal="100" workbookViewId="0">
      <selection activeCell="E26" sqref="E26"/>
    </sheetView>
  </sheetViews>
  <sheetFormatPr baseColWidth="10" defaultRowHeight="15.75" x14ac:dyDescent="0.25"/>
  <cols>
    <col min="1" max="1" width="6.7109375" style="6" bestFit="1" customWidth="1"/>
    <col min="2" max="2" width="16.28515625" style="6" customWidth="1"/>
    <col min="3" max="3" width="3.85546875" style="6" customWidth="1"/>
    <col min="4" max="13" width="9.7109375" style="6" customWidth="1"/>
    <col min="14" max="14" width="3.85546875" style="6" customWidth="1"/>
    <col min="15" max="22" width="9.7109375" style="6" customWidth="1"/>
    <col min="23" max="23" width="9.7109375" style="7" customWidth="1"/>
    <col min="24" max="16384" width="11.42578125" style="6"/>
  </cols>
  <sheetData>
    <row r="1" spans="1:23" s="7" customFormat="1" x14ac:dyDescent="0.25">
      <c r="A1" s="115" t="s">
        <v>134</v>
      </c>
    </row>
    <row r="2" spans="1:23" s="7" customFormat="1" x14ac:dyDescent="0.25"/>
    <row r="3" spans="1:23" ht="15.75" customHeight="1" x14ac:dyDescent="0.25">
      <c r="A3" s="25" t="s">
        <v>6</v>
      </c>
      <c r="B3" s="22" t="s">
        <v>7</v>
      </c>
      <c r="C3" s="117" t="s">
        <v>37</v>
      </c>
      <c r="D3" s="281">
        <v>10004</v>
      </c>
      <c r="E3" s="280"/>
      <c r="F3" s="279">
        <v>1900</v>
      </c>
      <c r="G3" s="280"/>
      <c r="H3" s="279">
        <v>1920</v>
      </c>
      <c r="I3" s="280"/>
      <c r="J3" s="279">
        <v>20007</v>
      </c>
      <c r="K3" s="280"/>
      <c r="L3" s="279" t="s">
        <v>0</v>
      </c>
      <c r="M3" s="280"/>
      <c r="N3" s="117" t="s">
        <v>37</v>
      </c>
      <c r="O3" s="279" t="s">
        <v>1</v>
      </c>
      <c r="P3" s="280"/>
      <c r="Q3" s="279">
        <v>3000</v>
      </c>
      <c r="R3" s="280"/>
      <c r="S3" s="279">
        <v>4300</v>
      </c>
      <c r="T3" s="280"/>
      <c r="U3" s="279">
        <v>6800</v>
      </c>
      <c r="V3" s="280"/>
      <c r="W3" s="167" t="s">
        <v>135</v>
      </c>
    </row>
    <row r="4" spans="1:23" x14ac:dyDescent="0.25">
      <c r="A4" s="12"/>
      <c r="B4" s="21"/>
      <c r="C4" s="118" t="s">
        <v>8</v>
      </c>
      <c r="D4" s="282" t="s">
        <v>11</v>
      </c>
      <c r="E4" s="278"/>
      <c r="F4" s="277" t="s">
        <v>3</v>
      </c>
      <c r="G4" s="278"/>
      <c r="H4" s="277" t="s">
        <v>15</v>
      </c>
      <c r="I4" s="278"/>
      <c r="J4" s="277" t="s">
        <v>12</v>
      </c>
      <c r="K4" s="278"/>
      <c r="L4" s="277" t="s">
        <v>4</v>
      </c>
      <c r="M4" s="278"/>
      <c r="N4" s="118" t="s">
        <v>8</v>
      </c>
      <c r="O4" s="277" t="s">
        <v>4</v>
      </c>
      <c r="P4" s="278"/>
      <c r="Q4" s="277" t="s">
        <v>13</v>
      </c>
      <c r="R4" s="278"/>
      <c r="S4" s="277" t="s">
        <v>5</v>
      </c>
      <c r="T4" s="278"/>
      <c r="U4" s="277" t="s">
        <v>39</v>
      </c>
      <c r="V4" s="278"/>
      <c r="W4" s="168"/>
    </row>
    <row r="5" spans="1:23" x14ac:dyDescent="0.25">
      <c r="A5" s="24"/>
      <c r="B5" s="23"/>
      <c r="C5" s="24"/>
      <c r="D5" s="20" t="s">
        <v>9</v>
      </c>
      <c r="E5" s="3" t="s">
        <v>10</v>
      </c>
      <c r="F5" s="3" t="s">
        <v>9</v>
      </c>
      <c r="G5" s="3" t="s">
        <v>10</v>
      </c>
      <c r="H5" s="3" t="s">
        <v>9</v>
      </c>
      <c r="I5" s="3" t="s">
        <v>10</v>
      </c>
      <c r="J5" s="3" t="s">
        <v>9</v>
      </c>
      <c r="K5" s="3" t="s">
        <v>10</v>
      </c>
      <c r="L5" s="3" t="s">
        <v>9</v>
      </c>
      <c r="M5" s="3" t="s">
        <v>10</v>
      </c>
      <c r="N5" s="24"/>
      <c r="O5" s="3" t="s">
        <v>9</v>
      </c>
      <c r="P5" s="3" t="s">
        <v>10</v>
      </c>
      <c r="Q5" s="3" t="s">
        <v>9</v>
      </c>
      <c r="R5" s="3" t="s">
        <v>10</v>
      </c>
      <c r="S5" s="3" t="s">
        <v>9</v>
      </c>
      <c r="T5" s="3" t="s">
        <v>10</v>
      </c>
      <c r="U5" s="3" t="s">
        <v>9</v>
      </c>
      <c r="V5" s="3" t="s">
        <v>10</v>
      </c>
      <c r="W5" s="156"/>
    </row>
    <row r="6" spans="1:23" x14ac:dyDescent="0.25">
      <c r="A6" s="119" t="s">
        <v>16</v>
      </c>
      <c r="B6" s="5" t="s">
        <v>5</v>
      </c>
      <c r="C6" s="19">
        <v>1</v>
      </c>
      <c r="D6" s="8"/>
      <c r="E6" s="13"/>
      <c r="F6" s="8"/>
      <c r="G6" s="13"/>
      <c r="H6" s="8"/>
      <c r="I6" s="13"/>
      <c r="J6" s="8"/>
      <c r="K6" s="13"/>
      <c r="L6" s="8"/>
      <c r="M6" s="13"/>
      <c r="N6" s="19">
        <v>1</v>
      </c>
      <c r="O6" s="8"/>
      <c r="P6" s="13"/>
      <c r="Q6" s="8"/>
      <c r="R6" s="13"/>
      <c r="S6" s="8"/>
      <c r="T6" s="13"/>
      <c r="U6" s="8"/>
      <c r="V6" s="13"/>
      <c r="W6" s="8">
        <f>D6+F6+H6+J6+L6+O6+Q6+S6+U6-E6-G6-I6-K6-M6-P6-R6-T6-V6</f>
        <v>0</v>
      </c>
    </row>
    <row r="7" spans="1:23" x14ac:dyDescent="0.25">
      <c r="A7" s="120" t="s">
        <v>16</v>
      </c>
      <c r="B7" s="4" t="s">
        <v>17</v>
      </c>
      <c r="C7" s="18">
        <v>2</v>
      </c>
      <c r="D7" s="9"/>
      <c r="E7" s="14"/>
      <c r="F7" s="9"/>
      <c r="G7" s="14"/>
      <c r="H7" s="9"/>
      <c r="I7" s="14"/>
      <c r="J7" s="9"/>
      <c r="K7" s="14"/>
      <c r="L7" s="9"/>
      <c r="M7" s="14"/>
      <c r="N7" s="18">
        <v>2</v>
      </c>
      <c r="O7" s="9"/>
      <c r="P7" s="14"/>
      <c r="Q7" s="9"/>
      <c r="R7" s="14"/>
      <c r="S7" s="9"/>
      <c r="T7" s="14"/>
      <c r="U7" s="9"/>
      <c r="V7" s="14"/>
      <c r="W7" s="9">
        <f t="shared" ref="W7:W16" si="0">D7+F7+H7+J7+L7+O7+Q7+S7+U7-E7-G7-I7-K7-M7-P7-R7-T7-V7</f>
        <v>0</v>
      </c>
    </row>
    <row r="8" spans="1:23" x14ac:dyDescent="0.25">
      <c r="A8" s="120" t="s">
        <v>18</v>
      </c>
      <c r="B8" s="4" t="s">
        <v>75</v>
      </c>
      <c r="C8" s="18">
        <v>3</v>
      </c>
      <c r="D8" s="9"/>
      <c r="E8" s="14"/>
      <c r="F8" s="9"/>
      <c r="G8" s="14"/>
      <c r="H8" s="9"/>
      <c r="I8" s="14"/>
      <c r="J8" s="9"/>
      <c r="K8" s="14"/>
      <c r="L8" s="9"/>
      <c r="M8" s="14"/>
      <c r="N8" s="18">
        <v>3</v>
      </c>
      <c r="O8" s="9"/>
      <c r="P8" s="14"/>
      <c r="Q8" s="9"/>
      <c r="R8" s="14"/>
      <c r="S8" s="9"/>
      <c r="T8" s="14"/>
      <c r="U8" s="9"/>
      <c r="V8" s="14"/>
      <c r="W8" s="9">
        <f t="shared" si="0"/>
        <v>0</v>
      </c>
    </row>
    <row r="9" spans="1:23" x14ac:dyDescent="0.25">
      <c r="A9" s="120" t="s">
        <v>19</v>
      </c>
      <c r="B9" s="4" t="s">
        <v>20</v>
      </c>
      <c r="C9" s="18">
        <v>4</v>
      </c>
      <c r="D9" s="9"/>
      <c r="E9" s="14"/>
      <c r="F9" s="9"/>
      <c r="G9" s="14"/>
      <c r="H9" s="9"/>
      <c r="I9" s="14"/>
      <c r="J9" s="9"/>
      <c r="K9" s="14"/>
      <c r="L9" s="9"/>
      <c r="M9" s="14"/>
      <c r="N9" s="18">
        <v>4</v>
      </c>
      <c r="O9" s="9"/>
      <c r="P9" s="14"/>
      <c r="Q9" s="9"/>
      <c r="R9" s="14"/>
      <c r="S9" s="9"/>
      <c r="T9" s="14"/>
      <c r="U9" s="9"/>
      <c r="V9" s="14"/>
      <c r="W9" s="9">
        <f t="shared" si="0"/>
        <v>0</v>
      </c>
    </row>
    <row r="10" spans="1:23" x14ac:dyDescent="0.25">
      <c r="A10" s="120" t="s">
        <v>21</v>
      </c>
      <c r="B10" s="4" t="s">
        <v>22</v>
      </c>
      <c r="C10" s="18">
        <v>5</v>
      </c>
      <c r="D10" s="9"/>
      <c r="E10" s="14"/>
      <c r="F10" s="9"/>
      <c r="G10" s="14"/>
      <c r="H10" s="9"/>
      <c r="I10" s="14"/>
      <c r="J10" s="9"/>
      <c r="K10" s="14"/>
      <c r="L10" s="9"/>
      <c r="M10" s="14"/>
      <c r="N10" s="18">
        <v>5</v>
      </c>
      <c r="O10" s="9"/>
      <c r="P10" s="14"/>
      <c r="Q10" s="9"/>
      <c r="R10" s="14"/>
      <c r="S10" s="9"/>
      <c r="T10" s="14"/>
      <c r="U10" s="9"/>
      <c r="V10" s="14"/>
      <c r="W10" s="9">
        <f t="shared" si="0"/>
        <v>0</v>
      </c>
    </row>
    <row r="11" spans="1:23" x14ac:dyDescent="0.25">
      <c r="A11" s="120">
        <v>43788</v>
      </c>
      <c r="B11" s="4" t="s">
        <v>23</v>
      </c>
      <c r="C11" s="18">
        <v>6</v>
      </c>
      <c r="D11" s="9"/>
      <c r="E11" s="14"/>
      <c r="F11" s="9"/>
      <c r="G11" s="14"/>
      <c r="H11" s="9"/>
      <c r="I11" s="14"/>
      <c r="J11" s="9"/>
      <c r="K11" s="14"/>
      <c r="L11" s="9"/>
      <c r="M11" s="14"/>
      <c r="N11" s="18">
        <v>6</v>
      </c>
      <c r="O11" s="9"/>
      <c r="P11" s="14"/>
      <c r="Q11" s="9"/>
      <c r="R11" s="14"/>
      <c r="S11" s="9"/>
      <c r="T11" s="14"/>
      <c r="U11" s="9"/>
      <c r="V11" s="14"/>
      <c r="W11" s="9">
        <f t="shared" si="0"/>
        <v>0</v>
      </c>
    </row>
    <row r="12" spans="1:23" x14ac:dyDescent="0.25">
      <c r="A12" s="121">
        <v>43788</v>
      </c>
      <c r="B12" s="121" t="s">
        <v>22</v>
      </c>
      <c r="C12" s="18">
        <v>7</v>
      </c>
      <c r="D12" s="9"/>
      <c r="E12" s="14"/>
      <c r="F12" s="9"/>
      <c r="G12" s="14"/>
      <c r="H12" s="9"/>
      <c r="I12" s="14"/>
      <c r="J12" s="9"/>
      <c r="K12" s="14"/>
      <c r="L12" s="9"/>
      <c r="M12" s="14"/>
      <c r="N12" s="18">
        <v>7</v>
      </c>
      <c r="O12" s="9"/>
      <c r="P12" s="14"/>
      <c r="Q12" s="9"/>
      <c r="R12" s="14"/>
      <c r="S12" s="9"/>
      <c r="T12" s="14"/>
      <c r="U12" s="9"/>
      <c r="V12" s="14"/>
      <c r="W12" s="9">
        <f t="shared" si="0"/>
        <v>0</v>
      </c>
    </row>
    <row r="13" spans="1:23" x14ac:dyDescent="0.25">
      <c r="A13" s="121">
        <v>43792</v>
      </c>
      <c r="B13" s="121" t="s">
        <v>5</v>
      </c>
      <c r="C13" s="18">
        <v>8</v>
      </c>
      <c r="D13" s="9"/>
      <c r="E13" s="14"/>
      <c r="F13" s="9"/>
      <c r="G13" s="14"/>
      <c r="H13" s="9"/>
      <c r="I13" s="14"/>
      <c r="J13" s="9"/>
      <c r="K13" s="14"/>
      <c r="L13" s="9"/>
      <c r="M13" s="14"/>
      <c r="N13" s="18">
        <v>8</v>
      </c>
      <c r="O13" s="9"/>
      <c r="P13" s="14"/>
      <c r="Q13" s="9"/>
      <c r="R13" s="14"/>
      <c r="S13" s="9"/>
      <c r="T13" s="14"/>
      <c r="U13" s="9"/>
      <c r="V13" s="14"/>
      <c r="W13" s="9">
        <f t="shared" si="0"/>
        <v>0</v>
      </c>
    </row>
    <row r="14" spans="1:23" x14ac:dyDescent="0.25">
      <c r="A14" s="119">
        <v>43794</v>
      </c>
      <c r="B14" s="121" t="s">
        <v>24</v>
      </c>
      <c r="C14" s="18">
        <v>9</v>
      </c>
      <c r="D14" s="10"/>
      <c r="E14" s="15"/>
      <c r="F14" s="10"/>
      <c r="G14" s="15"/>
      <c r="H14" s="10"/>
      <c r="I14" s="15"/>
      <c r="J14" s="10"/>
      <c r="K14" s="15"/>
      <c r="L14" s="10"/>
      <c r="M14" s="15"/>
      <c r="N14" s="18">
        <v>9</v>
      </c>
      <c r="O14" s="10"/>
      <c r="P14" s="15"/>
      <c r="Q14" s="10"/>
      <c r="R14" s="15"/>
      <c r="S14" s="10"/>
      <c r="T14" s="15"/>
      <c r="U14" s="10"/>
      <c r="V14" s="15"/>
      <c r="W14" s="9">
        <f t="shared" si="0"/>
        <v>0</v>
      </c>
    </row>
    <row r="15" spans="1:23" x14ac:dyDescent="0.25">
      <c r="A15" s="120">
        <v>43799</v>
      </c>
      <c r="B15" s="4" t="s">
        <v>25</v>
      </c>
      <c r="C15" s="18">
        <v>10</v>
      </c>
      <c r="D15" s="9"/>
      <c r="E15" s="14"/>
      <c r="F15" s="9"/>
      <c r="G15" s="14"/>
      <c r="H15" s="9"/>
      <c r="I15" s="14"/>
      <c r="J15" s="9"/>
      <c r="K15" s="14"/>
      <c r="L15" s="9"/>
      <c r="M15" s="14"/>
      <c r="N15" s="18">
        <v>10</v>
      </c>
      <c r="O15" s="9"/>
      <c r="P15" s="14"/>
      <c r="Q15" s="9"/>
      <c r="R15" s="14"/>
      <c r="S15" s="9"/>
      <c r="T15" s="14"/>
      <c r="U15" s="9"/>
      <c r="V15" s="14"/>
      <c r="W15" s="9">
        <f t="shared" si="0"/>
        <v>0</v>
      </c>
    </row>
    <row r="16" spans="1:23" x14ac:dyDescent="0.25">
      <c r="A16" s="120">
        <v>43799</v>
      </c>
      <c r="B16" s="4" t="s">
        <v>41</v>
      </c>
      <c r="C16" s="18">
        <v>11</v>
      </c>
      <c r="D16" s="9"/>
      <c r="E16" s="14"/>
      <c r="F16" s="9"/>
      <c r="G16" s="14"/>
      <c r="H16" s="9"/>
      <c r="I16" s="14"/>
      <c r="J16" s="9"/>
      <c r="K16" s="14"/>
      <c r="L16" s="9"/>
      <c r="M16" s="14"/>
      <c r="N16" s="18">
        <v>11</v>
      </c>
      <c r="O16" s="9"/>
      <c r="P16" s="14"/>
      <c r="Q16" s="9"/>
      <c r="R16" s="14"/>
      <c r="S16" s="9"/>
      <c r="T16" s="14"/>
      <c r="U16" s="9"/>
      <c r="V16" s="14"/>
      <c r="W16" s="161">
        <f t="shared" si="0"/>
        <v>0</v>
      </c>
    </row>
    <row r="17" spans="1:24" s="16" customFormat="1" ht="20.25" x14ac:dyDescent="0.3">
      <c r="A17" s="1"/>
      <c r="B17" s="2" t="s">
        <v>26</v>
      </c>
      <c r="C17" s="169">
        <v>12</v>
      </c>
      <c r="D17" s="11">
        <f t="shared" ref="D17:M17" si="1">SUM(D6:D16)</f>
        <v>0</v>
      </c>
      <c r="E17" s="17">
        <f t="shared" si="1"/>
        <v>0</v>
      </c>
      <c r="F17" s="11">
        <f t="shared" si="1"/>
        <v>0</v>
      </c>
      <c r="G17" s="17">
        <f t="shared" si="1"/>
        <v>0</v>
      </c>
      <c r="H17" s="11">
        <f t="shared" si="1"/>
        <v>0</v>
      </c>
      <c r="I17" s="17">
        <f t="shared" si="1"/>
        <v>0</v>
      </c>
      <c r="J17" s="11">
        <f t="shared" si="1"/>
        <v>0</v>
      </c>
      <c r="K17" s="17">
        <f t="shared" si="1"/>
        <v>0</v>
      </c>
      <c r="L17" s="11">
        <f t="shared" si="1"/>
        <v>0</v>
      </c>
      <c r="M17" s="17">
        <f t="shared" si="1"/>
        <v>0</v>
      </c>
      <c r="N17" s="169">
        <v>12</v>
      </c>
      <c r="O17" s="11">
        <f t="shared" ref="O17:V17" si="2">SUM(O6:O16)</f>
        <v>0</v>
      </c>
      <c r="P17" s="17">
        <f t="shared" si="2"/>
        <v>0</v>
      </c>
      <c r="Q17" s="11">
        <f t="shared" si="2"/>
        <v>0</v>
      </c>
      <c r="R17" s="17">
        <f t="shared" si="2"/>
        <v>0</v>
      </c>
      <c r="S17" s="11">
        <f t="shared" si="2"/>
        <v>0</v>
      </c>
      <c r="T17" s="17">
        <f t="shared" si="2"/>
        <v>0</v>
      </c>
      <c r="U17" s="11">
        <f t="shared" si="2"/>
        <v>0</v>
      </c>
      <c r="V17" s="17">
        <f t="shared" si="2"/>
        <v>0</v>
      </c>
      <c r="W17" s="11">
        <f>SUM(W6:W16)</f>
        <v>0</v>
      </c>
      <c r="X17" s="6"/>
    </row>
    <row r="18" spans="1:24" s="7" customFormat="1" x14ac:dyDescent="0.25"/>
    <row r="19" spans="1:24" s="7" customFormat="1" x14ac:dyDescent="0.25">
      <c r="A19" s="7" t="s">
        <v>76</v>
      </c>
    </row>
    <row r="20" spans="1:24" s="7" customFormat="1" x14ac:dyDescent="0.25">
      <c r="A20" s="7" t="s">
        <v>77</v>
      </c>
    </row>
    <row r="21" spans="1:24" s="7" customFormat="1" x14ac:dyDescent="0.25"/>
    <row r="22" spans="1:24" s="7" customFormat="1" x14ac:dyDescent="0.25"/>
    <row r="23" spans="1:24" s="7" customFormat="1" x14ac:dyDescent="0.25"/>
    <row r="24" spans="1:24" s="7" customFormat="1" x14ac:dyDescent="0.25"/>
    <row r="25" spans="1:24" s="7" customFormat="1" x14ac:dyDescent="0.25"/>
    <row r="26" spans="1:24" s="7" customFormat="1" x14ac:dyDescent="0.25"/>
    <row r="27" spans="1:24" s="7" customFormat="1" x14ac:dyDescent="0.25"/>
    <row r="28" spans="1:24" s="7" customFormat="1" x14ac:dyDescent="0.25"/>
    <row r="29" spans="1:24" s="7" customFormat="1" x14ac:dyDescent="0.25"/>
    <row r="30" spans="1:24" s="7" customFormat="1" x14ac:dyDescent="0.25"/>
    <row r="31" spans="1:24" s="7" customFormat="1" x14ac:dyDescent="0.25"/>
    <row r="32" spans="1:24" s="7" customFormat="1" x14ac:dyDescent="0.25"/>
    <row r="33" s="7" customFormat="1" x14ac:dyDescent="0.25"/>
  </sheetData>
  <mergeCells count="18">
    <mergeCell ref="D3:E3"/>
    <mergeCell ref="F3:G3"/>
    <mergeCell ref="H3:I3"/>
    <mergeCell ref="S4:T4"/>
    <mergeCell ref="J3:K3"/>
    <mergeCell ref="L3:M3"/>
    <mergeCell ref="D4:E4"/>
    <mergeCell ref="F4:G4"/>
    <mergeCell ref="H4:I4"/>
    <mergeCell ref="J4:K4"/>
    <mergeCell ref="L4:M4"/>
    <mergeCell ref="O4:P4"/>
    <mergeCell ref="O3:P3"/>
    <mergeCell ref="U4:V4"/>
    <mergeCell ref="S3:T3"/>
    <mergeCell ref="U3:V3"/>
    <mergeCell ref="Q3:R3"/>
    <mergeCell ref="Q4:R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pageOrder="overThenDown" orientation="landscape" horizontalDpi="300" verticalDpi="300" r:id="rId1"/>
  <headerFooter alignWithMargins="0">
    <oddHeader>&amp;COppgave 7.3</oddHeader>
    <oddFooter>&amp;CSide &amp;P av &amp;N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GridLines="0" showZeros="0" zoomScaleNormal="100" workbookViewId="0">
      <selection activeCell="F22" sqref="F22"/>
    </sheetView>
  </sheetViews>
  <sheetFormatPr baseColWidth="10" defaultRowHeight="15.75" x14ac:dyDescent="0.25"/>
  <cols>
    <col min="1" max="1" width="5.5703125" style="29" bestFit="1" customWidth="1"/>
    <col min="2" max="2" width="17.42578125" style="29" bestFit="1" customWidth="1"/>
    <col min="3" max="3" width="3.85546875" style="29" bestFit="1" customWidth="1"/>
    <col min="4" max="27" width="9.7109375" style="29" customWidth="1"/>
    <col min="28" max="28" width="9.7109375" style="59" customWidth="1"/>
    <col min="29" max="16384" width="11.42578125" style="29"/>
  </cols>
  <sheetData>
    <row r="1" spans="1:28" s="59" customFormat="1" x14ac:dyDescent="0.25">
      <c r="A1" s="67" t="s">
        <v>136</v>
      </c>
    </row>
    <row r="2" spans="1:28" s="59" customFormat="1" x14ac:dyDescent="0.25"/>
    <row r="3" spans="1:28" ht="15.75" customHeight="1" x14ac:dyDescent="0.25">
      <c r="A3" s="26" t="s">
        <v>6</v>
      </c>
      <c r="B3" s="27" t="s">
        <v>7</v>
      </c>
      <c r="C3" s="28" t="s">
        <v>2</v>
      </c>
      <c r="D3" s="285">
        <v>1900</v>
      </c>
      <c r="E3" s="284"/>
      <c r="F3" s="283">
        <v>2060</v>
      </c>
      <c r="G3" s="284"/>
      <c r="H3" s="283">
        <v>2380</v>
      </c>
      <c r="I3" s="284"/>
      <c r="J3" s="283">
        <v>20016</v>
      </c>
      <c r="K3" s="284"/>
      <c r="L3" s="283">
        <v>20017</v>
      </c>
      <c r="M3" s="284"/>
      <c r="N3" s="283" t="s">
        <v>0</v>
      </c>
      <c r="O3" s="284"/>
      <c r="P3" s="283" t="s">
        <v>1</v>
      </c>
      <c r="Q3" s="284"/>
      <c r="R3" s="283">
        <v>3000</v>
      </c>
      <c r="S3" s="284"/>
      <c r="T3" s="283">
        <v>4300</v>
      </c>
      <c r="U3" s="284"/>
      <c r="V3" s="283">
        <v>6300</v>
      </c>
      <c r="W3" s="284"/>
      <c r="X3" s="283">
        <v>6340</v>
      </c>
      <c r="Y3" s="284"/>
      <c r="Z3" s="283">
        <v>6900</v>
      </c>
      <c r="AA3" s="284"/>
      <c r="AB3" s="68" t="s">
        <v>135</v>
      </c>
    </row>
    <row r="4" spans="1:28" x14ac:dyDescent="0.25">
      <c r="A4" s="30"/>
      <c r="B4" s="31"/>
      <c r="C4" s="32" t="s">
        <v>8</v>
      </c>
      <c r="D4" s="286" t="s">
        <v>3</v>
      </c>
      <c r="E4" s="287"/>
      <c r="F4" s="288" t="s">
        <v>27</v>
      </c>
      <c r="G4" s="287"/>
      <c r="H4" s="288" t="s">
        <v>28</v>
      </c>
      <c r="I4" s="287"/>
      <c r="J4" s="288" t="s">
        <v>29</v>
      </c>
      <c r="K4" s="287"/>
      <c r="L4" s="288" t="s">
        <v>30</v>
      </c>
      <c r="M4" s="287"/>
      <c r="N4" s="288" t="s">
        <v>4</v>
      </c>
      <c r="O4" s="287"/>
      <c r="P4" s="288" t="s">
        <v>4</v>
      </c>
      <c r="Q4" s="287"/>
      <c r="R4" s="288" t="s">
        <v>31</v>
      </c>
      <c r="S4" s="287"/>
      <c r="T4" s="288" t="s">
        <v>5</v>
      </c>
      <c r="U4" s="287"/>
      <c r="V4" s="288" t="s">
        <v>32</v>
      </c>
      <c r="W4" s="287"/>
      <c r="X4" s="288" t="s">
        <v>33</v>
      </c>
      <c r="Y4" s="287"/>
      <c r="Z4" s="288" t="s">
        <v>14</v>
      </c>
      <c r="AA4" s="287"/>
      <c r="AB4" s="170"/>
    </row>
    <row r="5" spans="1:28" x14ac:dyDescent="0.25">
      <c r="A5" s="33"/>
      <c r="B5" s="34"/>
      <c r="C5" s="35"/>
      <c r="D5" s="36" t="s">
        <v>9</v>
      </c>
      <c r="E5" s="37" t="s">
        <v>10</v>
      </c>
      <c r="F5" s="37" t="s">
        <v>9</v>
      </c>
      <c r="G5" s="37" t="s">
        <v>10</v>
      </c>
      <c r="H5" s="37" t="s">
        <v>9</v>
      </c>
      <c r="I5" s="37" t="s">
        <v>10</v>
      </c>
      <c r="J5" s="37" t="s">
        <v>9</v>
      </c>
      <c r="K5" s="37" t="s">
        <v>10</v>
      </c>
      <c r="L5" s="37" t="s">
        <v>9</v>
      </c>
      <c r="M5" s="37" t="s">
        <v>10</v>
      </c>
      <c r="N5" s="37" t="s">
        <v>9</v>
      </c>
      <c r="O5" s="37" t="s">
        <v>10</v>
      </c>
      <c r="P5" s="37" t="s">
        <v>9</v>
      </c>
      <c r="Q5" s="37" t="s">
        <v>10</v>
      </c>
      <c r="R5" s="37" t="s">
        <v>9</v>
      </c>
      <c r="S5" s="37" t="s">
        <v>10</v>
      </c>
      <c r="T5" s="37" t="s">
        <v>9</v>
      </c>
      <c r="U5" s="37" t="s">
        <v>10</v>
      </c>
      <c r="V5" s="37" t="s">
        <v>9</v>
      </c>
      <c r="W5" s="37" t="s">
        <v>10</v>
      </c>
      <c r="X5" s="37" t="s">
        <v>9</v>
      </c>
      <c r="Y5" s="37" t="s">
        <v>10</v>
      </c>
      <c r="Z5" s="37" t="s">
        <v>9</v>
      </c>
      <c r="AA5" s="37" t="s">
        <v>10</v>
      </c>
      <c r="AB5" s="171"/>
    </row>
    <row r="6" spans="1:28" x14ac:dyDescent="0.25">
      <c r="A6" s="38">
        <v>39847</v>
      </c>
      <c r="B6" s="39"/>
      <c r="C6" s="40">
        <v>152</v>
      </c>
      <c r="D6" s="41"/>
      <c r="E6" s="42"/>
      <c r="F6" s="41"/>
      <c r="G6" s="42"/>
      <c r="H6" s="41"/>
      <c r="I6" s="42"/>
      <c r="J6" s="41"/>
      <c r="K6" s="42"/>
      <c r="L6" s="41"/>
      <c r="M6" s="42"/>
      <c r="N6" s="41"/>
      <c r="O6" s="42"/>
      <c r="P6" s="41"/>
      <c r="Q6" s="42"/>
      <c r="R6" s="41"/>
      <c r="S6" s="42"/>
      <c r="T6" s="41"/>
      <c r="U6" s="42"/>
      <c r="V6" s="41"/>
      <c r="W6" s="42"/>
      <c r="X6" s="41"/>
      <c r="Y6" s="42"/>
      <c r="Z6" s="41"/>
      <c r="AA6" s="42"/>
      <c r="AB6" s="41">
        <f>D6+F6+H6+J6+L6+N6+P6+R6+T6+V6+X6+Z6-AA6-Y6-W6-U6-S6-Q6-O6-M6-K6-I6-G6-E6</f>
        <v>0</v>
      </c>
    </row>
    <row r="7" spans="1:28" x14ac:dyDescent="0.25">
      <c r="A7" s="43">
        <v>39849</v>
      </c>
      <c r="B7" s="44"/>
      <c r="C7" s="45">
        <v>153</v>
      </c>
      <c r="D7" s="46"/>
      <c r="E7" s="47"/>
      <c r="F7" s="46"/>
      <c r="G7" s="47"/>
      <c r="H7" s="46"/>
      <c r="I7" s="47"/>
      <c r="J7" s="46"/>
      <c r="K7" s="47"/>
      <c r="L7" s="46"/>
      <c r="M7" s="47"/>
      <c r="N7" s="46"/>
      <c r="O7" s="47"/>
      <c r="P7" s="46"/>
      <c r="Q7" s="47"/>
      <c r="R7" s="46"/>
      <c r="S7" s="47"/>
      <c r="T7" s="46"/>
      <c r="U7" s="47"/>
      <c r="V7" s="46"/>
      <c r="W7" s="47"/>
      <c r="X7" s="46"/>
      <c r="Y7" s="47"/>
      <c r="Z7" s="46"/>
      <c r="AA7" s="47"/>
      <c r="AB7" s="46">
        <f t="shared" ref="AB7:AB17" si="0">D7+F7+H7+J7+L7+N7+P7+R7+T7+V7+X7+Z7-AA7-Y7-W7-U7-S7-Q7-O7-M7-K7-I7-G7-E7</f>
        <v>0</v>
      </c>
    </row>
    <row r="8" spans="1:28" x14ac:dyDescent="0.25">
      <c r="A8" s="43">
        <v>39852</v>
      </c>
      <c r="B8" s="44"/>
      <c r="C8" s="45">
        <v>154</v>
      </c>
      <c r="D8" s="46"/>
      <c r="E8" s="47"/>
      <c r="F8" s="46"/>
      <c r="G8" s="47"/>
      <c r="H8" s="46"/>
      <c r="I8" s="47"/>
      <c r="J8" s="46"/>
      <c r="K8" s="47"/>
      <c r="L8" s="46"/>
      <c r="M8" s="47"/>
      <c r="N8" s="46"/>
      <c r="O8" s="47"/>
      <c r="P8" s="46"/>
      <c r="Q8" s="47"/>
      <c r="R8" s="46"/>
      <c r="S8" s="47"/>
      <c r="T8" s="46"/>
      <c r="U8" s="47"/>
      <c r="V8" s="46"/>
      <c r="W8" s="47"/>
      <c r="X8" s="46"/>
      <c r="Y8" s="47"/>
      <c r="Z8" s="46"/>
      <c r="AA8" s="47"/>
      <c r="AB8" s="46">
        <f t="shared" si="0"/>
        <v>0</v>
      </c>
    </row>
    <row r="9" spans="1:28" x14ac:dyDescent="0.25">
      <c r="A9" s="43">
        <v>39854</v>
      </c>
      <c r="B9" s="44"/>
      <c r="C9" s="45">
        <v>155</v>
      </c>
      <c r="D9" s="46"/>
      <c r="E9" s="47"/>
      <c r="F9" s="46"/>
      <c r="G9" s="47"/>
      <c r="H9" s="46"/>
      <c r="I9" s="47"/>
      <c r="J9" s="46"/>
      <c r="K9" s="47"/>
      <c r="L9" s="46"/>
      <c r="M9" s="47"/>
      <c r="N9" s="46"/>
      <c r="O9" s="47"/>
      <c r="P9" s="46"/>
      <c r="Q9" s="47"/>
      <c r="R9" s="46"/>
      <c r="S9" s="47"/>
      <c r="T9" s="46"/>
      <c r="U9" s="47"/>
      <c r="V9" s="46"/>
      <c r="W9" s="47"/>
      <c r="X9" s="46"/>
      <c r="Y9" s="47"/>
      <c r="Z9" s="46"/>
      <c r="AA9" s="47"/>
      <c r="AB9" s="46">
        <f t="shared" si="0"/>
        <v>0</v>
      </c>
    </row>
    <row r="10" spans="1:28" x14ac:dyDescent="0.25">
      <c r="A10" s="43">
        <v>39859</v>
      </c>
      <c r="B10" s="44"/>
      <c r="C10" s="45">
        <v>156</v>
      </c>
      <c r="D10" s="46"/>
      <c r="E10" s="47"/>
      <c r="F10" s="46"/>
      <c r="G10" s="47"/>
      <c r="H10" s="46"/>
      <c r="I10" s="47"/>
      <c r="J10" s="46"/>
      <c r="K10" s="47"/>
      <c r="L10" s="46"/>
      <c r="M10" s="47"/>
      <c r="N10" s="46"/>
      <c r="O10" s="47"/>
      <c r="P10" s="46"/>
      <c r="Q10" s="47"/>
      <c r="R10" s="46"/>
      <c r="S10" s="47"/>
      <c r="T10" s="46"/>
      <c r="U10" s="47"/>
      <c r="V10" s="46"/>
      <c r="W10" s="47"/>
      <c r="X10" s="46"/>
      <c r="Y10" s="47"/>
      <c r="Z10" s="46"/>
      <c r="AA10" s="47"/>
      <c r="AB10" s="46">
        <f t="shared" si="0"/>
        <v>0</v>
      </c>
    </row>
    <row r="11" spans="1:28" x14ac:dyDescent="0.25">
      <c r="A11" s="43">
        <v>39861</v>
      </c>
      <c r="B11" s="44"/>
      <c r="C11" s="45">
        <v>158</v>
      </c>
      <c r="D11" s="46"/>
      <c r="E11" s="47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47"/>
      <c r="R11" s="46"/>
      <c r="S11" s="47"/>
      <c r="T11" s="46"/>
      <c r="U11" s="47"/>
      <c r="V11" s="46"/>
      <c r="W11" s="47"/>
      <c r="X11" s="46"/>
      <c r="Y11" s="47"/>
      <c r="Z11" s="46"/>
      <c r="AA11" s="47"/>
      <c r="AB11" s="46">
        <f t="shared" si="0"/>
        <v>0</v>
      </c>
    </row>
    <row r="12" spans="1:28" x14ac:dyDescent="0.25">
      <c r="A12" s="43">
        <v>39865</v>
      </c>
      <c r="B12" s="44"/>
      <c r="C12" s="45">
        <v>159</v>
      </c>
      <c r="D12" s="46"/>
      <c r="E12" s="47"/>
      <c r="F12" s="46"/>
      <c r="G12" s="47"/>
      <c r="H12" s="46"/>
      <c r="I12" s="47"/>
      <c r="J12" s="46"/>
      <c r="K12" s="47"/>
      <c r="L12" s="46"/>
      <c r="M12" s="47"/>
      <c r="N12" s="46"/>
      <c r="O12" s="47"/>
      <c r="P12" s="46"/>
      <c r="Q12" s="47"/>
      <c r="R12" s="46"/>
      <c r="S12" s="47"/>
      <c r="T12" s="46"/>
      <c r="U12" s="47"/>
      <c r="V12" s="46"/>
      <c r="W12" s="47"/>
      <c r="X12" s="46"/>
      <c r="Y12" s="47"/>
      <c r="Z12" s="46"/>
      <c r="AA12" s="47"/>
      <c r="AB12" s="46">
        <f t="shared" si="0"/>
        <v>0</v>
      </c>
    </row>
    <row r="13" spans="1:28" x14ac:dyDescent="0.25">
      <c r="A13" s="43">
        <v>39866</v>
      </c>
      <c r="B13" s="44"/>
      <c r="C13" s="45">
        <v>160</v>
      </c>
      <c r="D13" s="46"/>
      <c r="E13" s="47"/>
      <c r="F13" s="46"/>
      <c r="G13" s="47"/>
      <c r="H13" s="46"/>
      <c r="I13" s="47"/>
      <c r="J13" s="46"/>
      <c r="K13" s="47"/>
      <c r="L13" s="46"/>
      <c r="M13" s="47"/>
      <c r="N13" s="46"/>
      <c r="O13" s="47"/>
      <c r="P13" s="46"/>
      <c r="Q13" s="47"/>
      <c r="R13" s="46"/>
      <c r="S13" s="47"/>
      <c r="T13" s="46"/>
      <c r="U13" s="47"/>
      <c r="V13" s="46"/>
      <c r="W13" s="47"/>
      <c r="X13" s="46"/>
      <c r="Y13" s="47"/>
      <c r="Z13" s="46"/>
      <c r="AA13" s="47"/>
      <c r="AB13" s="46">
        <f t="shared" si="0"/>
        <v>0</v>
      </c>
    </row>
    <row r="14" spans="1:28" x14ac:dyDescent="0.25">
      <c r="A14" s="43" t="s">
        <v>34</v>
      </c>
      <c r="B14" s="44"/>
      <c r="C14" s="45">
        <v>161</v>
      </c>
      <c r="D14" s="46"/>
      <c r="E14" s="47"/>
      <c r="F14" s="46"/>
      <c r="G14" s="47"/>
      <c r="H14" s="46"/>
      <c r="I14" s="47"/>
      <c r="J14" s="46"/>
      <c r="K14" s="47"/>
      <c r="L14" s="46"/>
      <c r="M14" s="47"/>
      <c r="N14" s="46"/>
      <c r="O14" s="47"/>
      <c r="P14" s="46"/>
      <c r="Q14" s="47"/>
      <c r="R14" s="46"/>
      <c r="S14" s="47"/>
      <c r="T14" s="46"/>
      <c r="U14" s="47"/>
      <c r="V14" s="46"/>
      <c r="W14" s="47"/>
      <c r="X14" s="46"/>
      <c r="Y14" s="47"/>
      <c r="Z14" s="46"/>
      <c r="AA14" s="47"/>
      <c r="AB14" s="46">
        <f t="shared" si="0"/>
        <v>0</v>
      </c>
    </row>
    <row r="15" spans="1:28" x14ac:dyDescent="0.25">
      <c r="A15" s="43">
        <v>39869</v>
      </c>
      <c r="B15" s="44"/>
      <c r="C15" s="45">
        <v>162</v>
      </c>
      <c r="D15" s="46"/>
      <c r="E15" s="47"/>
      <c r="F15" s="46"/>
      <c r="G15" s="47"/>
      <c r="H15" s="46"/>
      <c r="I15" s="47"/>
      <c r="J15" s="46"/>
      <c r="K15" s="47"/>
      <c r="L15" s="46"/>
      <c r="M15" s="47"/>
      <c r="N15" s="46"/>
      <c r="O15" s="47"/>
      <c r="P15" s="46"/>
      <c r="Q15" s="47"/>
      <c r="R15" s="46"/>
      <c r="S15" s="47"/>
      <c r="T15" s="46"/>
      <c r="U15" s="47"/>
      <c r="V15" s="46"/>
      <c r="W15" s="47"/>
      <c r="X15" s="46"/>
      <c r="Y15" s="47"/>
      <c r="Z15" s="46"/>
      <c r="AA15" s="47"/>
      <c r="AB15" s="46">
        <f t="shared" si="0"/>
        <v>0</v>
      </c>
    </row>
    <row r="16" spans="1:28" x14ac:dyDescent="0.25">
      <c r="A16" s="43">
        <v>39872</v>
      </c>
      <c r="B16" s="44"/>
      <c r="C16" s="45">
        <v>163</v>
      </c>
      <c r="D16" s="46"/>
      <c r="E16" s="47"/>
      <c r="F16" s="46"/>
      <c r="G16" s="47"/>
      <c r="H16" s="46"/>
      <c r="I16" s="47"/>
      <c r="J16" s="46"/>
      <c r="K16" s="47"/>
      <c r="L16" s="46"/>
      <c r="M16" s="47"/>
      <c r="N16" s="46"/>
      <c r="O16" s="47"/>
      <c r="P16" s="46"/>
      <c r="Q16" s="47"/>
      <c r="R16" s="46"/>
      <c r="S16" s="47"/>
      <c r="T16" s="46"/>
      <c r="U16" s="47"/>
      <c r="V16" s="46"/>
      <c r="W16" s="47"/>
      <c r="X16" s="46"/>
      <c r="Y16" s="47"/>
      <c r="Z16" s="46"/>
      <c r="AA16" s="47"/>
      <c r="AB16" s="46">
        <f t="shared" si="0"/>
        <v>0</v>
      </c>
    </row>
    <row r="17" spans="1:28" x14ac:dyDescent="0.25">
      <c r="A17" s="48" t="s">
        <v>35</v>
      </c>
      <c r="B17" s="49"/>
      <c r="C17" s="50">
        <v>164</v>
      </c>
      <c r="D17" s="51"/>
      <c r="E17" s="52"/>
      <c r="F17" s="51"/>
      <c r="G17" s="52"/>
      <c r="H17" s="51"/>
      <c r="I17" s="52"/>
      <c r="J17" s="51"/>
      <c r="K17" s="52"/>
      <c r="L17" s="51"/>
      <c r="M17" s="52"/>
      <c r="N17" s="51"/>
      <c r="O17" s="52"/>
      <c r="P17" s="51"/>
      <c r="Q17" s="52"/>
      <c r="R17" s="51"/>
      <c r="S17" s="52"/>
      <c r="T17" s="51"/>
      <c r="U17" s="52"/>
      <c r="V17" s="51"/>
      <c r="W17" s="52"/>
      <c r="X17" s="51"/>
      <c r="Y17" s="52"/>
      <c r="Z17" s="51"/>
      <c r="AA17" s="52"/>
      <c r="AB17" s="51">
        <f t="shared" si="0"/>
        <v>0</v>
      </c>
    </row>
    <row r="18" spans="1:28" s="57" customFormat="1" ht="20.25" x14ac:dyDescent="0.3">
      <c r="A18" s="53"/>
      <c r="B18" s="54" t="s">
        <v>26</v>
      </c>
      <c r="C18" s="54"/>
      <c r="D18" s="55">
        <f t="shared" ref="D18:P18" si="1">SUM(D6:D17)</f>
        <v>0</v>
      </c>
      <c r="E18" s="56">
        <f t="shared" si="1"/>
        <v>0</v>
      </c>
      <c r="F18" s="55">
        <f t="shared" si="1"/>
        <v>0</v>
      </c>
      <c r="G18" s="56">
        <f t="shared" si="1"/>
        <v>0</v>
      </c>
      <c r="H18" s="55">
        <f t="shared" si="1"/>
        <v>0</v>
      </c>
      <c r="I18" s="56">
        <f t="shared" si="1"/>
        <v>0</v>
      </c>
      <c r="J18" s="55">
        <f t="shared" si="1"/>
        <v>0</v>
      </c>
      <c r="K18" s="56">
        <f t="shared" si="1"/>
        <v>0</v>
      </c>
      <c r="L18" s="55">
        <f t="shared" si="1"/>
        <v>0</v>
      </c>
      <c r="M18" s="56">
        <f t="shared" si="1"/>
        <v>0</v>
      </c>
      <c r="N18" s="55">
        <f t="shared" si="1"/>
        <v>0</v>
      </c>
      <c r="O18" s="56">
        <f t="shared" si="1"/>
        <v>0</v>
      </c>
      <c r="P18" s="55">
        <f t="shared" si="1"/>
        <v>0</v>
      </c>
      <c r="Q18" s="56">
        <f t="shared" ref="Q18:AA18" si="2">SUM(Q6:Q17)</f>
        <v>0</v>
      </c>
      <c r="R18" s="55">
        <f t="shared" si="2"/>
        <v>0</v>
      </c>
      <c r="S18" s="56">
        <f t="shared" si="2"/>
        <v>0</v>
      </c>
      <c r="T18" s="55">
        <f t="shared" si="2"/>
        <v>0</v>
      </c>
      <c r="U18" s="56">
        <f t="shared" si="2"/>
        <v>0</v>
      </c>
      <c r="V18" s="55">
        <f t="shared" si="2"/>
        <v>0</v>
      </c>
      <c r="W18" s="56">
        <f t="shared" si="2"/>
        <v>0</v>
      </c>
      <c r="X18" s="55">
        <f t="shared" si="2"/>
        <v>0</v>
      </c>
      <c r="Y18" s="56">
        <f t="shared" si="2"/>
        <v>0</v>
      </c>
      <c r="Z18" s="55">
        <f t="shared" si="2"/>
        <v>0</v>
      </c>
      <c r="AA18" s="56">
        <f t="shared" si="2"/>
        <v>0</v>
      </c>
      <c r="AB18" s="55">
        <f>SUM(AB6:AB17)</f>
        <v>0</v>
      </c>
    </row>
    <row r="22" spans="1:28" x14ac:dyDescent="0.25">
      <c r="D22" s="58"/>
    </row>
  </sheetData>
  <mergeCells count="24">
    <mergeCell ref="X3:Y3"/>
    <mergeCell ref="Z3:AA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N3:O3"/>
    <mergeCell ref="P3:Q3"/>
    <mergeCell ref="R3:S3"/>
    <mergeCell ref="T3:U3"/>
    <mergeCell ref="V3:W3"/>
    <mergeCell ref="D3:E3"/>
    <mergeCell ref="F3:G3"/>
    <mergeCell ref="H3:I3"/>
    <mergeCell ref="J3:K3"/>
    <mergeCell ref="L3:M3"/>
  </mergeCells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7.4</oddHeader>
    <oddFooter>&amp;CSide &amp;P av &amp;N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showZeros="0" workbookViewId="0">
      <selection activeCell="I59" sqref="I59"/>
    </sheetView>
  </sheetViews>
  <sheetFormatPr baseColWidth="10" defaultColWidth="9.140625" defaultRowHeight="15" x14ac:dyDescent="0.25"/>
  <cols>
    <col min="1" max="1" width="5.140625" style="145" customWidth="1"/>
    <col min="2" max="2" width="48.42578125" style="145" bestFit="1" customWidth="1"/>
    <col min="3" max="3" width="11.7109375" style="149" customWidth="1"/>
    <col min="4" max="4" width="3.28515625" style="150" customWidth="1"/>
    <col min="5" max="5" width="11.7109375" style="149" customWidth="1"/>
    <col min="6" max="6" width="3.28515625" style="145" customWidth="1"/>
    <col min="7" max="16384" width="9.140625" style="145"/>
  </cols>
  <sheetData>
    <row r="1" spans="1:6" s="125" customFormat="1" ht="15.75" x14ac:dyDescent="0.25">
      <c r="A1" s="122" t="s">
        <v>78</v>
      </c>
      <c r="B1" s="122"/>
      <c r="C1" s="123" t="s">
        <v>137</v>
      </c>
      <c r="D1" s="124"/>
      <c r="E1" s="123"/>
      <c r="F1" s="122"/>
    </row>
    <row r="2" spans="1:6" s="129" customFormat="1" ht="11.25" x14ac:dyDescent="0.2">
      <c r="A2" s="126"/>
      <c r="B2" s="126"/>
      <c r="C2" s="127"/>
      <c r="D2" s="128"/>
      <c r="E2" s="127"/>
      <c r="F2" s="126"/>
    </row>
    <row r="3" spans="1:6" s="134" customFormat="1" x14ac:dyDescent="0.25">
      <c r="A3" s="130" t="s">
        <v>79</v>
      </c>
      <c r="B3" s="131" t="s">
        <v>80</v>
      </c>
      <c r="C3" s="132" t="s">
        <v>43</v>
      </c>
      <c r="D3" s="133"/>
      <c r="E3" s="132" t="s">
        <v>81</v>
      </c>
      <c r="F3" s="131"/>
    </row>
    <row r="4" spans="1:6" s="139" customFormat="1" ht="6.75" x14ac:dyDescent="0.15">
      <c r="A4" s="135"/>
      <c r="B4" s="136"/>
      <c r="C4" s="137"/>
      <c r="D4" s="138"/>
      <c r="E4" s="137"/>
      <c r="F4" s="136"/>
    </row>
    <row r="5" spans="1:6" x14ac:dyDescent="0.25">
      <c r="A5" s="140"/>
      <c r="B5" s="141" t="s">
        <v>82</v>
      </c>
      <c r="C5" s="142"/>
      <c r="D5" s="143"/>
      <c r="E5" s="144"/>
      <c r="F5" s="141"/>
    </row>
    <row r="6" spans="1:6" x14ac:dyDescent="0.25">
      <c r="A6" s="140"/>
      <c r="B6" s="141" t="s">
        <v>83</v>
      </c>
      <c r="C6" s="144"/>
      <c r="D6" s="143"/>
      <c r="E6" s="144"/>
      <c r="F6" s="141"/>
    </row>
    <row r="7" spans="1:6" s="139" customFormat="1" ht="6.75" x14ac:dyDescent="0.15">
      <c r="A7" s="135"/>
      <c r="B7" s="136"/>
      <c r="C7" s="137"/>
      <c r="D7" s="138"/>
      <c r="E7" s="137"/>
      <c r="F7" s="136"/>
    </row>
    <row r="8" spans="1:6" x14ac:dyDescent="0.25">
      <c r="A8" s="140"/>
      <c r="B8" s="141" t="s">
        <v>84</v>
      </c>
      <c r="C8" s="142"/>
      <c r="D8" s="143"/>
      <c r="E8" s="144"/>
      <c r="F8" s="141"/>
    </row>
    <row r="9" spans="1:6" x14ac:dyDescent="0.25">
      <c r="A9" s="140"/>
      <c r="B9" s="141" t="s">
        <v>85</v>
      </c>
      <c r="C9" s="144"/>
      <c r="D9" s="143"/>
      <c r="E9" s="144"/>
      <c r="F9" s="141"/>
    </row>
    <row r="10" spans="1:6" s="139" customFormat="1" ht="6.75" x14ac:dyDescent="0.15">
      <c r="A10" s="135"/>
      <c r="B10" s="136"/>
      <c r="C10" s="137"/>
      <c r="D10" s="138"/>
      <c r="E10" s="137"/>
      <c r="F10" s="136"/>
    </row>
    <row r="11" spans="1:6" s="134" customFormat="1" x14ac:dyDescent="0.25">
      <c r="A11" s="130" t="s">
        <v>86</v>
      </c>
      <c r="B11" s="131" t="s">
        <v>87</v>
      </c>
      <c r="C11" s="146"/>
      <c r="D11" s="133"/>
      <c r="E11" s="146"/>
      <c r="F11" s="131"/>
    </row>
    <row r="12" spans="1:6" s="139" customFormat="1" ht="6.75" x14ac:dyDescent="0.15">
      <c r="A12" s="135"/>
      <c r="B12" s="136"/>
      <c r="C12" s="137"/>
      <c r="D12" s="138"/>
      <c r="E12" s="137"/>
      <c r="F12" s="136"/>
    </row>
    <row r="13" spans="1:6" x14ac:dyDescent="0.25">
      <c r="A13" s="140"/>
      <c r="B13" s="141" t="s">
        <v>88</v>
      </c>
      <c r="C13" s="142"/>
      <c r="D13" s="147" t="s">
        <v>44</v>
      </c>
      <c r="E13" s="142">
        <f>ROUNDDOWN(C13*0.25,0)</f>
        <v>0</v>
      </c>
      <c r="F13" s="141"/>
    </row>
    <row r="14" spans="1:6" x14ac:dyDescent="0.25">
      <c r="A14" s="140"/>
      <c r="B14" s="141" t="s">
        <v>89</v>
      </c>
      <c r="C14" s="144"/>
      <c r="D14" s="143"/>
      <c r="E14" s="144"/>
      <c r="F14" s="141"/>
    </row>
    <row r="15" spans="1:6" s="139" customFormat="1" ht="6.75" x14ac:dyDescent="0.15">
      <c r="A15" s="135"/>
      <c r="B15" s="136"/>
      <c r="C15" s="137"/>
      <c r="D15" s="138"/>
      <c r="E15" s="137"/>
      <c r="F15" s="136"/>
    </row>
    <row r="16" spans="1:6" x14ac:dyDescent="0.25">
      <c r="A16" s="140"/>
      <c r="B16" s="141" t="s">
        <v>90</v>
      </c>
      <c r="C16" s="142"/>
      <c r="D16" s="147" t="s">
        <v>44</v>
      </c>
      <c r="E16" s="142">
        <f>C16*0.15</f>
        <v>0</v>
      </c>
      <c r="F16" s="141"/>
    </row>
    <row r="17" spans="1:6" x14ac:dyDescent="0.25">
      <c r="A17" s="140"/>
      <c r="B17" s="141" t="s">
        <v>91</v>
      </c>
      <c r="C17" s="144"/>
      <c r="D17" s="143"/>
      <c r="E17" s="144"/>
      <c r="F17" s="141"/>
    </row>
    <row r="18" spans="1:6" s="139" customFormat="1" ht="6.75" x14ac:dyDescent="0.15">
      <c r="A18" s="135"/>
      <c r="B18" s="136"/>
      <c r="C18" s="137"/>
      <c r="D18" s="138"/>
      <c r="E18" s="137"/>
      <c r="F18" s="136"/>
    </row>
    <row r="19" spans="1:6" x14ac:dyDescent="0.25">
      <c r="A19" s="140"/>
      <c r="B19" s="141" t="s">
        <v>92</v>
      </c>
      <c r="C19" s="142"/>
      <c r="D19" s="147" t="s">
        <v>44</v>
      </c>
      <c r="E19" s="142"/>
      <c r="F19" s="141"/>
    </row>
    <row r="20" spans="1:6" x14ac:dyDescent="0.25">
      <c r="A20" s="140"/>
      <c r="B20" s="141" t="s">
        <v>93</v>
      </c>
      <c r="C20" s="144"/>
      <c r="D20" s="143"/>
      <c r="E20" s="144"/>
      <c r="F20" s="141"/>
    </row>
    <row r="21" spans="1:6" s="139" customFormat="1" ht="6.75" x14ac:dyDescent="0.15">
      <c r="A21" s="135"/>
      <c r="B21" s="136"/>
      <c r="C21" s="137"/>
      <c r="D21" s="138"/>
      <c r="E21" s="137"/>
      <c r="F21" s="136"/>
    </row>
    <row r="22" spans="1:6" x14ac:dyDescent="0.25">
      <c r="A22" s="140"/>
      <c r="B22" s="141" t="s">
        <v>94</v>
      </c>
      <c r="C22" s="142"/>
      <c r="D22" s="143"/>
      <c r="E22" s="144"/>
      <c r="F22" s="141"/>
    </row>
    <row r="23" spans="1:6" x14ac:dyDescent="0.25">
      <c r="A23" s="140"/>
      <c r="B23" s="141" t="s">
        <v>4</v>
      </c>
      <c r="C23" s="144"/>
      <c r="D23" s="143"/>
      <c r="E23" s="144"/>
      <c r="F23" s="141"/>
    </row>
    <row r="24" spans="1:6" s="139" customFormat="1" ht="6.75" x14ac:dyDescent="0.15">
      <c r="A24" s="136"/>
      <c r="B24" s="136"/>
      <c r="C24" s="137"/>
      <c r="D24" s="138"/>
      <c r="E24" s="137"/>
      <c r="F24" s="136"/>
    </row>
    <row r="25" spans="1:6" x14ac:dyDescent="0.25">
      <c r="A25" s="141"/>
      <c r="B25" s="141" t="s">
        <v>95</v>
      </c>
      <c r="C25" s="142"/>
      <c r="D25" s="143"/>
      <c r="E25" s="144"/>
      <c r="F25" s="141"/>
    </row>
    <row r="26" spans="1:6" x14ac:dyDescent="0.25">
      <c r="A26" s="141"/>
      <c r="B26" s="141" t="s">
        <v>96</v>
      </c>
      <c r="C26" s="144"/>
      <c r="D26" s="143"/>
      <c r="E26" s="144"/>
      <c r="F26" s="141"/>
    </row>
    <row r="27" spans="1:6" s="139" customFormat="1" ht="6.75" x14ac:dyDescent="0.15">
      <c r="A27" s="136"/>
      <c r="B27" s="136"/>
      <c r="C27" s="137"/>
      <c r="D27" s="138"/>
      <c r="E27" s="137"/>
      <c r="F27" s="136"/>
    </row>
    <row r="28" spans="1:6" s="134" customFormat="1" x14ac:dyDescent="0.25">
      <c r="A28" s="130" t="s">
        <v>97</v>
      </c>
      <c r="B28" s="131" t="s">
        <v>98</v>
      </c>
      <c r="C28" s="146"/>
      <c r="D28" s="133"/>
      <c r="E28" s="146"/>
      <c r="F28" s="131"/>
    </row>
    <row r="29" spans="1:6" s="139" customFormat="1" ht="6.75" x14ac:dyDescent="0.15">
      <c r="A29" s="136"/>
      <c r="B29" s="136"/>
      <c r="C29" s="137"/>
      <c r="D29" s="138"/>
      <c r="E29" s="137"/>
      <c r="F29" s="136"/>
    </row>
    <row r="30" spans="1:6" x14ac:dyDescent="0.25">
      <c r="A30" s="141"/>
      <c r="B30" s="141" t="s">
        <v>99</v>
      </c>
      <c r="C30" s="142"/>
      <c r="D30" s="147"/>
      <c r="E30" s="148"/>
      <c r="F30" s="141"/>
    </row>
    <row r="31" spans="1:6" x14ac:dyDescent="0.25">
      <c r="A31" s="141"/>
      <c r="B31" s="141" t="s">
        <v>4</v>
      </c>
      <c r="C31" s="144"/>
      <c r="D31" s="143"/>
      <c r="E31" s="144"/>
      <c r="F31" s="141"/>
    </row>
    <row r="32" spans="1:6" s="139" customFormat="1" ht="6.75" x14ac:dyDescent="0.15">
      <c r="A32" s="136"/>
      <c r="B32" s="136"/>
      <c r="C32" s="137"/>
      <c r="D32" s="138"/>
      <c r="E32" s="137"/>
      <c r="F32" s="136"/>
    </row>
    <row r="33" spans="1:6" s="134" customFormat="1" x14ac:dyDescent="0.25">
      <c r="A33" s="130" t="s">
        <v>100</v>
      </c>
      <c r="B33" s="131" t="s">
        <v>101</v>
      </c>
      <c r="C33" s="146"/>
      <c r="D33" s="133"/>
      <c r="E33" s="146"/>
      <c r="F33" s="131"/>
    </row>
    <row r="34" spans="1:6" s="139" customFormat="1" ht="6.75" x14ac:dyDescent="0.15">
      <c r="A34" s="136"/>
      <c r="B34" s="136"/>
      <c r="C34" s="137"/>
      <c r="D34" s="138"/>
      <c r="E34" s="137"/>
      <c r="F34" s="136"/>
    </row>
    <row r="35" spans="1:6" x14ac:dyDescent="0.25">
      <c r="A35" s="141"/>
      <c r="B35" s="141" t="s">
        <v>102</v>
      </c>
      <c r="C35" s="142"/>
      <c r="D35" s="147" t="s">
        <v>44</v>
      </c>
      <c r="E35" s="142"/>
      <c r="F35" s="141"/>
    </row>
    <row r="36" spans="1:6" s="139" customFormat="1" ht="6.75" x14ac:dyDescent="0.15">
      <c r="A36" s="136"/>
      <c r="B36" s="136"/>
      <c r="C36" s="137"/>
      <c r="D36" s="138"/>
      <c r="E36" s="137"/>
      <c r="F36" s="136"/>
    </row>
    <row r="37" spans="1:6" x14ac:dyDescent="0.25">
      <c r="A37" s="141"/>
      <c r="B37" s="141" t="s">
        <v>103</v>
      </c>
      <c r="C37" s="142"/>
      <c r="D37" s="147" t="s">
        <v>44</v>
      </c>
      <c r="E37" s="142"/>
      <c r="F37" s="141"/>
    </row>
    <row r="38" spans="1:6" s="139" customFormat="1" ht="6.75" x14ac:dyDescent="0.15">
      <c r="A38" s="136"/>
      <c r="B38" s="136"/>
      <c r="C38" s="137"/>
      <c r="D38" s="138"/>
      <c r="E38" s="137"/>
      <c r="F38" s="136"/>
    </row>
    <row r="39" spans="1:6" x14ac:dyDescent="0.25">
      <c r="A39" s="141"/>
      <c r="B39" s="141" t="s">
        <v>104</v>
      </c>
      <c r="C39" s="142"/>
      <c r="D39" s="143"/>
      <c r="E39" s="144"/>
      <c r="F39" s="141"/>
    </row>
    <row r="40" spans="1:6" x14ac:dyDescent="0.25">
      <c r="A40" s="141"/>
      <c r="B40" s="141" t="s">
        <v>105</v>
      </c>
      <c r="C40" s="144"/>
      <c r="D40" s="143"/>
      <c r="E40" s="144"/>
      <c r="F40" s="141"/>
    </row>
    <row r="41" spans="1:6" s="139" customFormat="1" ht="6.75" x14ac:dyDescent="0.15">
      <c r="A41" s="136"/>
      <c r="B41" s="136"/>
      <c r="C41" s="137"/>
      <c r="D41" s="138"/>
      <c r="E41" s="137"/>
      <c r="F41" s="136"/>
    </row>
    <row r="42" spans="1:6" s="134" customFormat="1" x14ac:dyDescent="0.25">
      <c r="A42" s="130" t="s">
        <v>106</v>
      </c>
      <c r="B42" s="131" t="s">
        <v>107</v>
      </c>
      <c r="C42" s="146"/>
      <c r="D42" s="133"/>
      <c r="E42" s="146"/>
      <c r="F42" s="131"/>
    </row>
    <row r="43" spans="1:6" s="139" customFormat="1" ht="6.75" x14ac:dyDescent="0.15">
      <c r="A43" s="136"/>
      <c r="B43" s="136"/>
      <c r="C43" s="137"/>
      <c r="D43" s="138"/>
      <c r="E43" s="137"/>
      <c r="F43" s="136"/>
    </row>
    <row r="44" spans="1:6" x14ac:dyDescent="0.25">
      <c r="A44" s="141"/>
      <c r="B44" s="141" t="s">
        <v>108</v>
      </c>
      <c r="C44" s="142"/>
      <c r="D44" s="147" t="s">
        <v>44</v>
      </c>
      <c r="E44" s="142"/>
      <c r="F44" s="141"/>
    </row>
    <row r="45" spans="1:6" x14ac:dyDescent="0.25">
      <c r="A45" s="141"/>
      <c r="B45" s="141" t="s">
        <v>109</v>
      </c>
      <c r="C45" s="144"/>
      <c r="D45" s="143"/>
      <c r="E45" s="144"/>
      <c r="F45" s="141"/>
    </row>
    <row r="46" spans="1:6" s="139" customFormat="1" ht="6.75" x14ac:dyDescent="0.15">
      <c r="A46" s="136"/>
      <c r="B46" s="136"/>
      <c r="C46" s="137"/>
      <c r="D46" s="138"/>
      <c r="E46" s="137"/>
      <c r="F46" s="136"/>
    </row>
    <row r="47" spans="1:6" x14ac:dyDescent="0.25">
      <c r="A47" s="141"/>
      <c r="B47" s="141" t="s">
        <v>110</v>
      </c>
      <c r="C47" s="142"/>
      <c r="D47" s="147" t="s">
        <v>44</v>
      </c>
      <c r="E47" s="142"/>
      <c r="F47" s="141"/>
    </row>
    <row r="48" spans="1:6" x14ac:dyDescent="0.25">
      <c r="A48" s="141"/>
      <c r="B48" s="141" t="s">
        <v>89</v>
      </c>
      <c r="C48" s="144"/>
      <c r="D48" s="143"/>
      <c r="E48" s="144"/>
      <c r="F48" s="141"/>
    </row>
    <row r="49" spans="1:6" s="139" customFormat="1" ht="6.75" x14ac:dyDescent="0.15">
      <c r="A49" s="136"/>
      <c r="B49" s="136"/>
      <c r="C49" s="137"/>
      <c r="D49" s="138"/>
      <c r="E49" s="137"/>
      <c r="F49" s="136"/>
    </row>
    <row r="50" spans="1:6" s="134" customFormat="1" x14ac:dyDescent="0.25">
      <c r="A50" s="130" t="s">
        <v>111</v>
      </c>
      <c r="B50" s="131" t="s">
        <v>112</v>
      </c>
      <c r="C50" s="146"/>
      <c r="D50" s="133"/>
      <c r="E50" s="146"/>
      <c r="F50" s="131"/>
    </row>
    <row r="51" spans="1:6" s="139" customFormat="1" ht="6.75" x14ac:dyDescent="0.15">
      <c r="A51" s="136"/>
      <c r="B51" s="136"/>
      <c r="C51" s="137"/>
      <c r="D51" s="138"/>
      <c r="E51" s="137"/>
      <c r="F51" s="136"/>
    </row>
    <row r="52" spans="1:6" x14ac:dyDescent="0.25">
      <c r="A52" s="141"/>
      <c r="B52" s="141" t="s">
        <v>113</v>
      </c>
      <c r="C52" s="144"/>
      <c r="D52" s="143" t="s">
        <v>45</v>
      </c>
      <c r="E52" s="142"/>
      <c r="F52" s="141"/>
    </row>
    <row r="53" spans="1:6" s="139" customFormat="1" ht="6.75" x14ac:dyDescent="0.15">
      <c r="A53" s="136"/>
      <c r="B53" s="136"/>
      <c r="C53" s="137"/>
      <c r="D53" s="138"/>
      <c r="E53" s="137"/>
      <c r="F53" s="136"/>
    </row>
    <row r="54" spans="1:6" x14ac:dyDescent="0.25">
      <c r="A54" s="141"/>
      <c r="B54" s="141" t="s">
        <v>114</v>
      </c>
      <c r="C54" s="144"/>
      <c r="D54" s="143" t="s">
        <v>45</v>
      </c>
      <c r="E54" s="142"/>
      <c r="F54" s="141"/>
    </row>
    <row r="55" spans="1:6" s="139" customFormat="1" ht="6.75" x14ac:dyDescent="0.15">
      <c r="A55" s="136"/>
      <c r="B55" s="136"/>
      <c r="C55" s="137"/>
      <c r="D55" s="138"/>
      <c r="E55" s="137"/>
      <c r="F55" s="136"/>
    </row>
    <row r="56" spans="1:6" x14ac:dyDescent="0.25">
      <c r="A56" s="141"/>
      <c r="B56" s="141" t="s">
        <v>115</v>
      </c>
      <c r="C56" s="144"/>
      <c r="D56" s="143" t="s">
        <v>45</v>
      </c>
      <c r="E56" s="142"/>
      <c r="F56" s="141"/>
    </row>
    <row r="57" spans="1:6" s="139" customFormat="1" ht="6.75" x14ac:dyDescent="0.15">
      <c r="A57" s="136"/>
      <c r="B57" s="136"/>
      <c r="C57" s="137"/>
      <c r="D57" s="138"/>
      <c r="E57" s="137"/>
      <c r="F57" s="136"/>
    </row>
    <row r="58" spans="1:6" s="134" customFormat="1" x14ac:dyDescent="0.25">
      <c r="A58" s="130" t="s">
        <v>116</v>
      </c>
      <c r="B58" s="131" t="s">
        <v>117</v>
      </c>
      <c r="C58" s="146"/>
      <c r="D58" s="133"/>
      <c r="E58" s="146"/>
      <c r="F58" s="131"/>
    </row>
    <row r="59" spans="1:6" s="139" customFormat="1" ht="6.75" x14ac:dyDescent="0.15">
      <c r="A59" s="136"/>
      <c r="B59" s="136"/>
      <c r="C59" s="137"/>
      <c r="D59" s="138"/>
      <c r="E59" s="137"/>
      <c r="F59" s="136"/>
    </row>
    <row r="60" spans="1:6" x14ac:dyDescent="0.25">
      <c r="A60" s="141"/>
      <c r="B60" s="141" t="s">
        <v>118</v>
      </c>
      <c r="C60" s="144"/>
      <c r="D60" s="143"/>
      <c r="E60" s="142"/>
      <c r="F60" s="141"/>
    </row>
    <row r="61" spans="1:6" s="139" customFormat="1" ht="6.75" x14ac:dyDescent="0.15">
      <c r="A61" s="136"/>
      <c r="B61" s="136"/>
      <c r="C61" s="137"/>
      <c r="D61" s="138"/>
      <c r="E61" s="137"/>
      <c r="F61" s="136"/>
    </row>
    <row r="62" spans="1:6" x14ac:dyDescent="0.25">
      <c r="A62" s="141"/>
      <c r="B62" s="141" t="s">
        <v>119</v>
      </c>
      <c r="C62" s="144"/>
      <c r="D62" s="143"/>
      <c r="E62" s="142"/>
      <c r="F62" s="141"/>
    </row>
    <row r="63" spans="1:6" s="139" customFormat="1" ht="6.75" x14ac:dyDescent="0.15">
      <c r="A63" s="136"/>
      <c r="B63" s="136"/>
      <c r="C63" s="137"/>
      <c r="D63" s="138"/>
      <c r="E63" s="137"/>
      <c r="F63" s="136"/>
    </row>
    <row r="64" spans="1:6" x14ac:dyDescent="0.25">
      <c r="A64" s="141" t="s">
        <v>120</v>
      </c>
      <c r="B64" s="141" t="s">
        <v>26</v>
      </c>
      <c r="C64" s="144"/>
      <c r="D64" s="143"/>
      <c r="E64" s="144"/>
      <c r="F64" s="141"/>
    </row>
    <row r="65" spans="1:6" s="139" customFormat="1" ht="6.75" x14ac:dyDescent="0.15">
      <c r="A65" s="136"/>
      <c r="B65" s="136"/>
      <c r="C65" s="137"/>
      <c r="D65" s="138"/>
      <c r="E65" s="137"/>
      <c r="F65" s="136"/>
    </row>
    <row r="66" spans="1:6" x14ac:dyDescent="0.25">
      <c r="A66" s="141"/>
      <c r="B66" s="141" t="s">
        <v>121</v>
      </c>
      <c r="C66" s="144"/>
      <c r="D66" s="143"/>
      <c r="E66" s="142">
        <f>E13+E16-E52-E54</f>
        <v>0</v>
      </c>
      <c r="F66" s="141"/>
    </row>
    <row r="67" spans="1:6" x14ac:dyDescent="0.25">
      <c r="A67" s="141"/>
      <c r="B67" s="141"/>
      <c r="C67" s="144"/>
      <c r="D67" s="143"/>
      <c r="E67" s="144"/>
      <c r="F67" s="14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&amp;COppgave 7.5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Zeros="0" workbookViewId="0">
      <selection activeCell="F15" sqref="F15"/>
    </sheetView>
  </sheetViews>
  <sheetFormatPr baseColWidth="10" defaultRowHeight="15.75" x14ac:dyDescent="0.25"/>
  <cols>
    <col min="1" max="1" width="5.7109375" style="7" bestFit="1" customWidth="1"/>
    <col min="2" max="2" width="23.7109375" style="7" customWidth="1"/>
    <col min="3" max="8" width="9.7109375" style="7" customWidth="1"/>
    <col min="9" max="256" width="11.42578125" style="7"/>
    <col min="257" max="257" width="5.7109375" style="7" bestFit="1" customWidth="1"/>
    <col min="258" max="258" width="16" style="7" customWidth="1"/>
    <col min="259" max="264" width="9.7109375" style="7" customWidth="1"/>
    <col min="265" max="512" width="11.42578125" style="7"/>
    <col min="513" max="513" width="5.7109375" style="7" bestFit="1" customWidth="1"/>
    <col min="514" max="514" width="16" style="7" customWidth="1"/>
    <col min="515" max="520" width="9.7109375" style="7" customWidth="1"/>
    <col min="521" max="768" width="11.42578125" style="7"/>
    <col min="769" max="769" width="5.7109375" style="7" bestFit="1" customWidth="1"/>
    <col min="770" max="770" width="16" style="7" customWidth="1"/>
    <col min="771" max="776" width="9.7109375" style="7" customWidth="1"/>
    <col min="777" max="1024" width="11.42578125" style="7"/>
    <col min="1025" max="1025" width="5.7109375" style="7" bestFit="1" customWidth="1"/>
    <col min="1026" max="1026" width="16" style="7" customWidth="1"/>
    <col min="1027" max="1032" width="9.7109375" style="7" customWidth="1"/>
    <col min="1033" max="1280" width="11.42578125" style="7"/>
    <col min="1281" max="1281" width="5.7109375" style="7" bestFit="1" customWidth="1"/>
    <col min="1282" max="1282" width="16" style="7" customWidth="1"/>
    <col min="1283" max="1288" width="9.7109375" style="7" customWidth="1"/>
    <col min="1289" max="1536" width="11.42578125" style="7"/>
    <col min="1537" max="1537" width="5.7109375" style="7" bestFit="1" customWidth="1"/>
    <col min="1538" max="1538" width="16" style="7" customWidth="1"/>
    <col min="1539" max="1544" width="9.7109375" style="7" customWidth="1"/>
    <col min="1545" max="1792" width="11.42578125" style="7"/>
    <col min="1793" max="1793" width="5.7109375" style="7" bestFit="1" customWidth="1"/>
    <col min="1794" max="1794" width="16" style="7" customWidth="1"/>
    <col min="1795" max="1800" width="9.7109375" style="7" customWidth="1"/>
    <col min="1801" max="2048" width="11.42578125" style="7"/>
    <col min="2049" max="2049" width="5.7109375" style="7" bestFit="1" customWidth="1"/>
    <col min="2050" max="2050" width="16" style="7" customWidth="1"/>
    <col min="2051" max="2056" width="9.7109375" style="7" customWidth="1"/>
    <col min="2057" max="2304" width="11.42578125" style="7"/>
    <col min="2305" max="2305" width="5.7109375" style="7" bestFit="1" customWidth="1"/>
    <col min="2306" max="2306" width="16" style="7" customWidth="1"/>
    <col min="2307" max="2312" width="9.7109375" style="7" customWidth="1"/>
    <col min="2313" max="2560" width="11.42578125" style="7"/>
    <col min="2561" max="2561" width="5.7109375" style="7" bestFit="1" customWidth="1"/>
    <col min="2562" max="2562" width="16" style="7" customWidth="1"/>
    <col min="2563" max="2568" width="9.7109375" style="7" customWidth="1"/>
    <col min="2569" max="2816" width="11.42578125" style="7"/>
    <col min="2817" max="2817" width="5.7109375" style="7" bestFit="1" customWidth="1"/>
    <col min="2818" max="2818" width="16" style="7" customWidth="1"/>
    <col min="2819" max="2824" width="9.7109375" style="7" customWidth="1"/>
    <col min="2825" max="3072" width="11.42578125" style="7"/>
    <col min="3073" max="3073" width="5.7109375" style="7" bestFit="1" customWidth="1"/>
    <col min="3074" max="3074" width="16" style="7" customWidth="1"/>
    <col min="3075" max="3080" width="9.7109375" style="7" customWidth="1"/>
    <col min="3081" max="3328" width="11.42578125" style="7"/>
    <col min="3329" max="3329" width="5.7109375" style="7" bestFit="1" customWidth="1"/>
    <col min="3330" max="3330" width="16" style="7" customWidth="1"/>
    <col min="3331" max="3336" width="9.7109375" style="7" customWidth="1"/>
    <col min="3337" max="3584" width="11.42578125" style="7"/>
    <col min="3585" max="3585" width="5.7109375" style="7" bestFit="1" customWidth="1"/>
    <col min="3586" max="3586" width="16" style="7" customWidth="1"/>
    <col min="3587" max="3592" width="9.7109375" style="7" customWidth="1"/>
    <col min="3593" max="3840" width="11.42578125" style="7"/>
    <col min="3841" max="3841" width="5.7109375" style="7" bestFit="1" customWidth="1"/>
    <col min="3842" max="3842" width="16" style="7" customWidth="1"/>
    <col min="3843" max="3848" width="9.7109375" style="7" customWidth="1"/>
    <col min="3849" max="4096" width="11.42578125" style="7"/>
    <col min="4097" max="4097" width="5.7109375" style="7" bestFit="1" customWidth="1"/>
    <col min="4098" max="4098" width="16" style="7" customWidth="1"/>
    <col min="4099" max="4104" width="9.7109375" style="7" customWidth="1"/>
    <col min="4105" max="4352" width="11.42578125" style="7"/>
    <col min="4353" max="4353" width="5.7109375" style="7" bestFit="1" customWidth="1"/>
    <col min="4354" max="4354" width="16" style="7" customWidth="1"/>
    <col min="4355" max="4360" width="9.7109375" style="7" customWidth="1"/>
    <col min="4361" max="4608" width="11.42578125" style="7"/>
    <col min="4609" max="4609" width="5.7109375" style="7" bestFit="1" customWidth="1"/>
    <col min="4610" max="4610" width="16" style="7" customWidth="1"/>
    <col min="4611" max="4616" width="9.7109375" style="7" customWidth="1"/>
    <col min="4617" max="4864" width="11.42578125" style="7"/>
    <col min="4865" max="4865" width="5.7109375" style="7" bestFit="1" customWidth="1"/>
    <col min="4866" max="4866" width="16" style="7" customWidth="1"/>
    <col min="4867" max="4872" width="9.7109375" style="7" customWidth="1"/>
    <col min="4873" max="5120" width="11.42578125" style="7"/>
    <col min="5121" max="5121" width="5.7109375" style="7" bestFit="1" customWidth="1"/>
    <col min="5122" max="5122" width="16" style="7" customWidth="1"/>
    <col min="5123" max="5128" width="9.7109375" style="7" customWidth="1"/>
    <col min="5129" max="5376" width="11.42578125" style="7"/>
    <col min="5377" max="5377" width="5.7109375" style="7" bestFit="1" customWidth="1"/>
    <col min="5378" max="5378" width="16" style="7" customWidth="1"/>
    <col min="5379" max="5384" width="9.7109375" style="7" customWidth="1"/>
    <col min="5385" max="5632" width="11.42578125" style="7"/>
    <col min="5633" max="5633" width="5.7109375" style="7" bestFit="1" customWidth="1"/>
    <col min="5634" max="5634" width="16" style="7" customWidth="1"/>
    <col min="5635" max="5640" width="9.7109375" style="7" customWidth="1"/>
    <col min="5641" max="5888" width="11.42578125" style="7"/>
    <col min="5889" max="5889" width="5.7109375" style="7" bestFit="1" customWidth="1"/>
    <col min="5890" max="5890" width="16" style="7" customWidth="1"/>
    <col min="5891" max="5896" width="9.7109375" style="7" customWidth="1"/>
    <col min="5897" max="6144" width="11.42578125" style="7"/>
    <col min="6145" max="6145" width="5.7109375" style="7" bestFit="1" customWidth="1"/>
    <col min="6146" max="6146" width="16" style="7" customWidth="1"/>
    <col min="6147" max="6152" width="9.7109375" style="7" customWidth="1"/>
    <col min="6153" max="6400" width="11.42578125" style="7"/>
    <col min="6401" max="6401" width="5.7109375" style="7" bestFit="1" customWidth="1"/>
    <col min="6402" max="6402" width="16" style="7" customWidth="1"/>
    <col min="6403" max="6408" width="9.7109375" style="7" customWidth="1"/>
    <col min="6409" max="6656" width="11.42578125" style="7"/>
    <col min="6657" max="6657" width="5.7109375" style="7" bestFit="1" customWidth="1"/>
    <col min="6658" max="6658" width="16" style="7" customWidth="1"/>
    <col min="6659" max="6664" width="9.7109375" style="7" customWidth="1"/>
    <col min="6665" max="6912" width="11.42578125" style="7"/>
    <col min="6913" max="6913" width="5.7109375" style="7" bestFit="1" customWidth="1"/>
    <col min="6914" max="6914" width="16" style="7" customWidth="1"/>
    <col min="6915" max="6920" width="9.7109375" style="7" customWidth="1"/>
    <col min="6921" max="7168" width="11.42578125" style="7"/>
    <col min="7169" max="7169" width="5.7109375" style="7" bestFit="1" customWidth="1"/>
    <col min="7170" max="7170" width="16" style="7" customWidth="1"/>
    <col min="7171" max="7176" width="9.7109375" style="7" customWidth="1"/>
    <col min="7177" max="7424" width="11.42578125" style="7"/>
    <col min="7425" max="7425" width="5.7109375" style="7" bestFit="1" customWidth="1"/>
    <col min="7426" max="7426" width="16" style="7" customWidth="1"/>
    <col min="7427" max="7432" width="9.7109375" style="7" customWidth="1"/>
    <col min="7433" max="7680" width="11.42578125" style="7"/>
    <col min="7681" max="7681" width="5.7109375" style="7" bestFit="1" customWidth="1"/>
    <col min="7682" max="7682" width="16" style="7" customWidth="1"/>
    <col min="7683" max="7688" width="9.7109375" style="7" customWidth="1"/>
    <col min="7689" max="7936" width="11.42578125" style="7"/>
    <col min="7937" max="7937" width="5.7109375" style="7" bestFit="1" customWidth="1"/>
    <col min="7938" max="7938" width="16" style="7" customWidth="1"/>
    <col min="7939" max="7944" width="9.7109375" style="7" customWidth="1"/>
    <col min="7945" max="8192" width="11.42578125" style="7"/>
    <col min="8193" max="8193" width="5.7109375" style="7" bestFit="1" customWidth="1"/>
    <col min="8194" max="8194" width="16" style="7" customWidth="1"/>
    <col min="8195" max="8200" width="9.7109375" style="7" customWidth="1"/>
    <col min="8201" max="8448" width="11.42578125" style="7"/>
    <col min="8449" max="8449" width="5.7109375" style="7" bestFit="1" customWidth="1"/>
    <col min="8450" max="8450" width="16" style="7" customWidth="1"/>
    <col min="8451" max="8456" width="9.7109375" style="7" customWidth="1"/>
    <col min="8457" max="8704" width="11.42578125" style="7"/>
    <col min="8705" max="8705" width="5.7109375" style="7" bestFit="1" customWidth="1"/>
    <col min="8706" max="8706" width="16" style="7" customWidth="1"/>
    <col min="8707" max="8712" width="9.7109375" style="7" customWidth="1"/>
    <col min="8713" max="8960" width="11.42578125" style="7"/>
    <col min="8961" max="8961" width="5.7109375" style="7" bestFit="1" customWidth="1"/>
    <col min="8962" max="8962" width="16" style="7" customWidth="1"/>
    <col min="8963" max="8968" width="9.7109375" style="7" customWidth="1"/>
    <col min="8969" max="9216" width="11.42578125" style="7"/>
    <col min="9217" max="9217" width="5.7109375" style="7" bestFit="1" customWidth="1"/>
    <col min="9218" max="9218" width="16" style="7" customWidth="1"/>
    <col min="9219" max="9224" width="9.7109375" style="7" customWidth="1"/>
    <col min="9225" max="9472" width="11.42578125" style="7"/>
    <col min="9473" max="9473" width="5.7109375" style="7" bestFit="1" customWidth="1"/>
    <col min="9474" max="9474" width="16" style="7" customWidth="1"/>
    <col min="9475" max="9480" width="9.7109375" style="7" customWidth="1"/>
    <col min="9481" max="9728" width="11.42578125" style="7"/>
    <col min="9729" max="9729" width="5.7109375" style="7" bestFit="1" customWidth="1"/>
    <col min="9730" max="9730" width="16" style="7" customWidth="1"/>
    <col min="9731" max="9736" width="9.7109375" style="7" customWidth="1"/>
    <col min="9737" max="9984" width="11.42578125" style="7"/>
    <col min="9985" max="9985" width="5.7109375" style="7" bestFit="1" customWidth="1"/>
    <col min="9986" max="9986" width="16" style="7" customWidth="1"/>
    <col min="9987" max="9992" width="9.7109375" style="7" customWidth="1"/>
    <col min="9993" max="10240" width="11.42578125" style="7"/>
    <col min="10241" max="10241" width="5.7109375" style="7" bestFit="1" customWidth="1"/>
    <col min="10242" max="10242" width="16" style="7" customWidth="1"/>
    <col min="10243" max="10248" width="9.7109375" style="7" customWidth="1"/>
    <col min="10249" max="10496" width="11.42578125" style="7"/>
    <col min="10497" max="10497" width="5.7109375" style="7" bestFit="1" customWidth="1"/>
    <col min="10498" max="10498" width="16" style="7" customWidth="1"/>
    <col min="10499" max="10504" width="9.7109375" style="7" customWidth="1"/>
    <col min="10505" max="10752" width="11.42578125" style="7"/>
    <col min="10753" max="10753" width="5.7109375" style="7" bestFit="1" customWidth="1"/>
    <col min="10754" max="10754" width="16" style="7" customWidth="1"/>
    <col min="10755" max="10760" width="9.7109375" style="7" customWidth="1"/>
    <col min="10761" max="11008" width="11.42578125" style="7"/>
    <col min="11009" max="11009" width="5.7109375" style="7" bestFit="1" customWidth="1"/>
    <col min="11010" max="11010" width="16" style="7" customWidth="1"/>
    <col min="11011" max="11016" width="9.7109375" style="7" customWidth="1"/>
    <col min="11017" max="11264" width="11.42578125" style="7"/>
    <col min="11265" max="11265" width="5.7109375" style="7" bestFit="1" customWidth="1"/>
    <col min="11266" max="11266" width="16" style="7" customWidth="1"/>
    <col min="11267" max="11272" width="9.7109375" style="7" customWidth="1"/>
    <col min="11273" max="11520" width="11.42578125" style="7"/>
    <col min="11521" max="11521" width="5.7109375" style="7" bestFit="1" customWidth="1"/>
    <col min="11522" max="11522" width="16" style="7" customWidth="1"/>
    <col min="11523" max="11528" width="9.7109375" style="7" customWidth="1"/>
    <col min="11529" max="11776" width="11.42578125" style="7"/>
    <col min="11777" max="11777" width="5.7109375" style="7" bestFit="1" customWidth="1"/>
    <col min="11778" max="11778" width="16" style="7" customWidth="1"/>
    <col min="11779" max="11784" width="9.7109375" style="7" customWidth="1"/>
    <col min="11785" max="12032" width="11.42578125" style="7"/>
    <col min="12033" max="12033" width="5.7109375" style="7" bestFit="1" customWidth="1"/>
    <col min="12034" max="12034" width="16" style="7" customWidth="1"/>
    <col min="12035" max="12040" width="9.7109375" style="7" customWidth="1"/>
    <col min="12041" max="12288" width="11.42578125" style="7"/>
    <col min="12289" max="12289" width="5.7109375" style="7" bestFit="1" customWidth="1"/>
    <col min="12290" max="12290" width="16" style="7" customWidth="1"/>
    <col min="12291" max="12296" width="9.7109375" style="7" customWidth="1"/>
    <col min="12297" max="12544" width="11.42578125" style="7"/>
    <col min="12545" max="12545" width="5.7109375" style="7" bestFit="1" customWidth="1"/>
    <col min="12546" max="12546" width="16" style="7" customWidth="1"/>
    <col min="12547" max="12552" width="9.7109375" style="7" customWidth="1"/>
    <col min="12553" max="12800" width="11.42578125" style="7"/>
    <col min="12801" max="12801" width="5.7109375" style="7" bestFit="1" customWidth="1"/>
    <col min="12802" max="12802" width="16" style="7" customWidth="1"/>
    <col min="12803" max="12808" width="9.7109375" style="7" customWidth="1"/>
    <col min="12809" max="13056" width="11.42578125" style="7"/>
    <col min="13057" max="13057" width="5.7109375" style="7" bestFit="1" customWidth="1"/>
    <col min="13058" max="13058" width="16" style="7" customWidth="1"/>
    <col min="13059" max="13064" width="9.7109375" style="7" customWidth="1"/>
    <col min="13065" max="13312" width="11.42578125" style="7"/>
    <col min="13313" max="13313" width="5.7109375" style="7" bestFit="1" customWidth="1"/>
    <col min="13314" max="13314" width="16" style="7" customWidth="1"/>
    <col min="13315" max="13320" width="9.7109375" style="7" customWidth="1"/>
    <col min="13321" max="13568" width="11.42578125" style="7"/>
    <col min="13569" max="13569" width="5.7109375" style="7" bestFit="1" customWidth="1"/>
    <col min="13570" max="13570" width="16" style="7" customWidth="1"/>
    <col min="13571" max="13576" width="9.7109375" style="7" customWidth="1"/>
    <col min="13577" max="13824" width="11.42578125" style="7"/>
    <col min="13825" max="13825" width="5.7109375" style="7" bestFit="1" customWidth="1"/>
    <col min="13826" max="13826" width="16" style="7" customWidth="1"/>
    <col min="13827" max="13832" width="9.7109375" style="7" customWidth="1"/>
    <col min="13833" max="14080" width="11.42578125" style="7"/>
    <col min="14081" max="14081" width="5.7109375" style="7" bestFit="1" customWidth="1"/>
    <col min="14082" max="14082" width="16" style="7" customWidth="1"/>
    <col min="14083" max="14088" width="9.7109375" style="7" customWidth="1"/>
    <col min="14089" max="14336" width="11.42578125" style="7"/>
    <col min="14337" max="14337" width="5.7109375" style="7" bestFit="1" customWidth="1"/>
    <col min="14338" max="14338" width="16" style="7" customWidth="1"/>
    <col min="14339" max="14344" width="9.7109375" style="7" customWidth="1"/>
    <col min="14345" max="14592" width="11.42578125" style="7"/>
    <col min="14593" max="14593" width="5.7109375" style="7" bestFit="1" customWidth="1"/>
    <col min="14594" max="14594" width="16" style="7" customWidth="1"/>
    <col min="14595" max="14600" width="9.7109375" style="7" customWidth="1"/>
    <col min="14601" max="14848" width="11.42578125" style="7"/>
    <col min="14849" max="14849" width="5.7109375" style="7" bestFit="1" customWidth="1"/>
    <col min="14850" max="14850" width="16" style="7" customWidth="1"/>
    <col min="14851" max="14856" width="9.7109375" style="7" customWidth="1"/>
    <col min="14857" max="15104" width="11.42578125" style="7"/>
    <col min="15105" max="15105" width="5.7109375" style="7" bestFit="1" customWidth="1"/>
    <col min="15106" max="15106" width="16" style="7" customWidth="1"/>
    <col min="15107" max="15112" width="9.7109375" style="7" customWidth="1"/>
    <col min="15113" max="15360" width="11.42578125" style="7"/>
    <col min="15361" max="15361" width="5.7109375" style="7" bestFit="1" customWidth="1"/>
    <col min="15362" max="15362" width="16" style="7" customWidth="1"/>
    <col min="15363" max="15368" width="9.7109375" style="7" customWidth="1"/>
    <col min="15369" max="15616" width="11.42578125" style="7"/>
    <col min="15617" max="15617" width="5.7109375" style="7" bestFit="1" customWidth="1"/>
    <col min="15618" max="15618" width="16" style="7" customWidth="1"/>
    <col min="15619" max="15624" width="9.7109375" style="7" customWidth="1"/>
    <col min="15625" max="15872" width="11.42578125" style="7"/>
    <col min="15873" max="15873" width="5.7109375" style="7" bestFit="1" customWidth="1"/>
    <col min="15874" max="15874" width="16" style="7" customWidth="1"/>
    <col min="15875" max="15880" width="9.7109375" style="7" customWidth="1"/>
    <col min="15881" max="16128" width="11.42578125" style="7"/>
    <col min="16129" max="16129" width="5.7109375" style="7" bestFit="1" customWidth="1"/>
    <col min="16130" max="16130" width="16" style="7" customWidth="1"/>
    <col min="16131" max="16136" width="9.7109375" style="7" customWidth="1"/>
    <col min="16137" max="16384" width="11.42578125" style="7"/>
  </cols>
  <sheetData>
    <row r="1" spans="1:10" x14ac:dyDescent="0.25">
      <c r="A1" s="115" t="s">
        <v>122</v>
      </c>
    </row>
    <row r="4" spans="1:10" x14ac:dyDescent="0.25">
      <c r="A4" s="7" t="s">
        <v>36</v>
      </c>
    </row>
    <row r="5" spans="1:10" ht="15.75" customHeight="1" x14ac:dyDescent="0.25">
      <c r="A5" s="151" t="s">
        <v>6</v>
      </c>
      <c r="B5" s="152" t="s">
        <v>7</v>
      </c>
      <c r="C5" s="281" t="s">
        <v>0</v>
      </c>
      <c r="D5" s="280"/>
      <c r="E5" s="279" t="s">
        <v>1</v>
      </c>
      <c r="F5" s="280"/>
      <c r="G5" s="279" t="s">
        <v>38</v>
      </c>
      <c r="H5" s="280"/>
    </row>
    <row r="6" spans="1:10" x14ac:dyDescent="0.25">
      <c r="A6" s="153"/>
      <c r="B6" s="154"/>
      <c r="C6" s="282" t="s">
        <v>4</v>
      </c>
      <c r="D6" s="278"/>
      <c r="E6" s="277" t="s">
        <v>4</v>
      </c>
      <c r="F6" s="278"/>
      <c r="G6" s="277" t="s">
        <v>4</v>
      </c>
      <c r="H6" s="278"/>
    </row>
    <row r="7" spans="1:10" x14ac:dyDescent="0.25">
      <c r="A7" s="155"/>
      <c r="B7" s="156"/>
      <c r="C7" s="20" t="s">
        <v>9</v>
      </c>
      <c r="D7" s="3" t="s">
        <v>10</v>
      </c>
      <c r="E7" s="3" t="s">
        <v>9</v>
      </c>
      <c r="F7" s="3" t="s">
        <v>10</v>
      </c>
      <c r="G7" s="3" t="s">
        <v>9</v>
      </c>
      <c r="H7" s="3" t="s">
        <v>10</v>
      </c>
    </row>
    <row r="8" spans="1:10" x14ac:dyDescent="0.25">
      <c r="A8" s="157" t="s">
        <v>123</v>
      </c>
      <c r="B8" s="5" t="s">
        <v>124</v>
      </c>
      <c r="C8" s="8"/>
      <c r="D8" s="13">
        <v>92000</v>
      </c>
      <c r="E8" s="8">
        <v>57930</v>
      </c>
      <c r="F8" s="13"/>
      <c r="G8" s="8"/>
      <c r="H8" s="13"/>
    </row>
    <row r="9" spans="1:10" x14ac:dyDescent="0.25">
      <c r="A9" s="158"/>
      <c r="B9" s="4"/>
      <c r="C9" s="9"/>
      <c r="D9" s="14"/>
      <c r="E9" s="9"/>
      <c r="F9" s="14"/>
      <c r="G9" s="9"/>
      <c r="H9" s="14"/>
    </row>
    <row r="10" spans="1:10" x14ac:dyDescent="0.25">
      <c r="A10" s="159"/>
      <c r="B10" s="160"/>
      <c r="C10" s="161"/>
      <c r="D10" s="162"/>
      <c r="E10" s="161"/>
      <c r="F10" s="162"/>
      <c r="G10" s="161"/>
      <c r="H10" s="162"/>
    </row>
    <row r="11" spans="1:10" s="164" customFormat="1" ht="20.25" x14ac:dyDescent="0.3">
      <c r="A11" s="163"/>
      <c r="B11" s="2" t="s">
        <v>125</v>
      </c>
      <c r="C11" s="11">
        <f t="shared" ref="C11:H11" si="0">SUM(C8:C10)</f>
        <v>0</v>
      </c>
      <c r="D11" s="17">
        <f t="shared" si="0"/>
        <v>92000</v>
      </c>
      <c r="E11" s="11">
        <f t="shared" si="0"/>
        <v>57930</v>
      </c>
      <c r="F11" s="17">
        <f t="shared" si="0"/>
        <v>0</v>
      </c>
      <c r="G11" s="11">
        <f t="shared" si="0"/>
        <v>0</v>
      </c>
      <c r="H11" s="17">
        <f t="shared" si="0"/>
        <v>0</v>
      </c>
      <c r="I11" s="7"/>
      <c r="J11" s="7"/>
    </row>
    <row r="14" spans="1:10" x14ac:dyDescent="0.25">
      <c r="A14" s="7" t="s">
        <v>46</v>
      </c>
      <c r="B14" s="165"/>
      <c r="C14" s="165"/>
    </row>
  </sheetData>
  <mergeCells count="6">
    <mergeCell ref="C5:D5"/>
    <mergeCell ref="E5:F5"/>
    <mergeCell ref="G5:H5"/>
    <mergeCell ref="C6:D6"/>
    <mergeCell ref="E6:F6"/>
    <mergeCell ref="G6:H6"/>
  </mergeCells>
  <pageMargins left="0.39370078740157483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Header>&amp;COppgave 7.6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showZeros="0" topLeftCell="A29" workbookViewId="0">
      <selection activeCell="M58" sqref="M58"/>
    </sheetView>
  </sheetViews>
  <sheetFormatPr baseColWidth="10" defaultColWidth="9.140625" defaultRowHeight="15" x14ac:dyDescent="0.25"/>
  <cols>
    <col min="1" max="1" width="5.140625" style="145" customWidth="1"/>
    <col min="2" max="2" width="48.42578125" style="145" bestFit="1" customWidth="1"/>
    <col min="3" max="3" width="11.7109375" style="149" customWidth="1"/>
    <col min="4" max="4" width="3.28515625" style="150" customWidth="1"/>
    <col min="5" max="5" width="11.7109375" style="149" customWidth="1"/>
    <col min="6" max="6" width="3.28515625" style="145" customWidth="1"/>
    <col min="7" max="16384" width="9.140625" style="145"/>
  </cols>
  <sheetData>
    <row r="1" spans="1:6" s="125" customFormat="1" ht="15.75" x14ac:dyDescent="0.25">
      <c r="A1" s="122" t="s">
        <v>78</v>
      </c>
      <c r="B1" s="122"/>
      <c r="C1" s="123" t="s">
        <v>138</v>
      </c>
      <c r="D1" s="124"/>
      <c r="E1" s="123"/>
      <c r="F1" s="122"/>
    </row>
    <row r="2" spans="1:6" s="129" customFormat="1" ht="11.25" x14ac:dyDescent="0.2">
      <c r="A2" s="126"/>
      <c r="B2" s="126"/>
      <c r="C2" s="127"/>
      <c r="D2" s="128"/>
      <c r="E2" s="127"/>
      <c r="F2" s="126"/>
    </row>
    <row r="3" spans="1:6" s="134" customFormat="1" x14ac:dyDescent="0.25">
      <c r="A3" s="130" t="s">
        <v>79</v>
      </c>
      <c r="B3" s="131" t="s">
        <v>80</v>
      </c>
      <c r="C3" s="132" t="s">
        <v>43</v>
      </c>
      <c r="D3" s="133"/>
      <c r="E3" s="132" t="s">
        <v>81</v>
      </c>
      <c r="F3" s="131"/>
    </row>
    <row r="4" spans="1:6" s="139" customFormat="1" ht="6.75" x14ac:dyDescent="0.15">
      <c r="A4" s="135"/>
      <c r="B4" s="136"/>
      <c r="C4" s="137"/>
      <c r="D4" s="138"/>
      <c r="E4" s="137"/>
      <c r="F4" s="136"/>
    </row>
    <row r="5" spans="1:6" x14ac:dyDescent="0.25">
      <c r="A5" s="140"/>
      <c r="B5" s="141" t="s">
        <v>82</v>
      </c>
      <c r="C5" s="142"/>
      <c r="D5" s="143"/>
      <c r="E5" s="144"/>
      <c r="F5" s="141"/>
    </row>
    <row r="6" spans="1:6" x14ac:dyDescent="0.25">
      <c r="A6" s="140"/>
      <c r="B6" s="141" t="s">
        <v>83</v>
      </c>
      <c r="C6" s="144"/>
      <c r="D6" s="143"/>
      <c r="E6" s="144"/>
      <c r="F6" s="141"/>
    </row>
    <row r="7" spans="1:6" s="139" customFormat="1" ht="6.75" x14ac:dyDescent="0.15">
      <c r="A7" s="135"/>
      <c r="B7" s="136"/>
      <c r="C7" s="137"/>
      <c r="D7" s="138"/>
      <c r="E7" s="137"/>
      <c r="F7" s="136"/>
    </row>
    <row r="8" spans="1:6" x14ac:dyDescent="0.25">
      <c r="A8" s="140"/>
      <c r="B8" s="141" t="s">
        <v>84</v>
      </c>
      <c r="C8" s="142"/>
      <c r="D8" s="143"/>
      <c r="E8" s="144"/>
      <c r="F8" s="141"/>
    </row>
    <row r="9" spans="1:6" x14ac:dyDescent="0.25">
      <c r="A9" s="140"/>
      <c r="B9" s="141" t="s">
        <v>85</v>
      </c>
      <c r="C9" s="144"/>
      <c r="D9" s="143"/>
      <c r="E9" s="144"/>
      <c r="F9" s="141"/>
    </row>
    <row r="10" spans="1:6" s="139" customFormat="1" ht="6.75" x14ac:dyDescent="0.15">
      <c r="A10" s="135"/>
      <c r="B10" s="136"/>
      <c r="C10" s="137"/>
      <c r="D10" s="138"/>
      <c r="E10" s="137"/>
      <c r="F10" s="136"/>
    </row>
    <row r="11" spans="1:6" s="134" customFormat="1" x14ac:dyDescent="0.25">
      <c r="A11" s="130" t="s">
        <v>86</v>
      </c>
      <c r="B11" s="131" t="s">
        <v>87</v>
      </c>
      <c r="C11" s="146"/>
      <c r="D11" s="133"/>
      <c r="E11" s="146"/>
      <c r="F11" s="131"/>
    </row>
    <row r="12" spans="1:6" s="139" customFormat="1" ht="6.75" x14ac:dyDescent="0.15">
      <c r="A12" s="135"/>
      <c r="B12" s="136"/>
      <c r="C12" s="137"/>
      <c r="D12" s="138"/>
      <c r="E12" s="137"/>
      <c r="F12" s="136"/>
    </row>
    <row r="13" spans="1:6" x14ac:dyDescent="0.25">
      <c r="A13" s="140"/>
      <c r="B13" s="141" t="s">
        <v>88</v>
      </c>
      <c r="C13" s="142"/>
      <c r="D13" s="147" t="s">
        <v>44</v>
      </c>
      <c r="E13" s="142">
        <f>ROUNDDOWN(C13*0.25,0)</f>
        <v>0</v>
      </c>
      <c r="F13" s="141"/>
    </row>
    <row r="14" spans="1:6" x14ac:dyDescent="0.25">
      <c r="A14" s="140"/>
      <c r="B14" s="141" t="s">
        <v>89</v>
      </c>
      <c r="C14" s="144"/>
      <c r="D14" s="143"/>
      <c r="E14" s="144"/>
      <c r="F14" s="141"/>
    </row>
    <row r="15" spans="1:6" s="139" customFormat="1" ht="6.75" x14ac:dyDescent="0.15">
      <c r="A15" s="135"/>
      <c r="B15" s="136"/>
      <c r="C15" s="137"/>
      <c r="D15" s="138"/>
      <c r="E15" s="137"/>
      <c r="F15" s="136"/>
    </row>
    <row r="16" spans="1:6" x14ac:dyDescent="0.25">
      <c r="A16" s="140"/>
      <c r="B16" s="141" t="s">
        <v>90</v>
      </c>
      <c r="C16" s="142"/>
      <c r="D16" s="147" t="s">
        <v>44</v>
      </c>
      <c r="E16" s="142"/>
      <c r="F16" s="141"/>
    </row>
    <row r="17" spans="1:6" x14ac:dyDescent="0.25">
      <c r="A17" s="140"/>
      <c r="B17" s="141" t="s">
        <v>91</v>
      </c>
      <c r="C17" s="144"/>
      <c r="D17" s="143"/>
      <c r="E17" s="144"/>
      <c r="F17" s="141"/>
    </row>
    <row r="18" spans="1:6" s="139" customFormat="1" ht="6.75" x14ac:dyDescent="0.15">
      <c r="A18" s="135"/>
      <c r="B18" s="136"/>
      <c r="C18" s="137"/>
      <c r="D18" s="138"/>
      <c r="E18" s="137"/>
      <c r="F18" s="136"/>
    </row>
    <row r="19" spans="1:6" x14ac:dyDescent="0.25">
      <c r="A19" s="140"/>
      <c r="B19" s="141" t="s">
        <v>92</v>
      </c>
      <c r="C19" s="142"/>
      <c r="D19" s="147" t="s">
        <v>44</v>
      </c>
      <c r="E19" s="142"/>
      <c r="F19" s="141"/>
    </row>
    <row r="20" spans="1:6" x14ac:dyDescent="0.25">
      <c r="A20" s="140"/>
      <c r="B20" s="141" t="s">
        <v>93</v>
      </c>
      <c r="C20" s="144"/>
      <c r="D20" s="143"/>
      <c r="E20" s="144"/>
      <c r="F20" s="141"/>
    </row>
    <row r="21" spans="1:6" s="139" customFormat="1" ht="6.75" x14ac:dyDescent="0.15">
      <c r="A21" s="135"/>
      <c r="B21" s="136"/>
      <c r="C21" s="137"/>
      <c r="D21" s="138"/>
      <c r="E21" s="137"/>
      <c r="F21" s="136"/>
    </row>
    <row r="22" spans="1:6" x14ac:dyDescent="0.25">
      <c r="A22" s="140"/>
      <c r="B22" s="141" t="s">
        <v>94</v>
      </c>
      <c r="C22" s="142"/>
      <c r="D22" s="143"/>
      <c r="E22" s="144"/>
      <c r="F22" s="141"/>
    </row>
    <row r="23" spans="1:6" x14ac:dyDescent="0.25">
      <c r="A23" s="140"/>
      <c r="B23" s="141" t="s">
        <v>4</v>
      </c>
      <c r="C23" s="144"/>
      <c r="D23" s="143"/>
      <c r="E23" s="144"/>
      <c r="F23" s="141"/>
    </row>
    <row r="24" spans="1:6" s="139" customFormat="1" ht="6.75" x14ac:dyDescent="0.15">
      <c r="A24" s="136"/>
      <c r="B24" s="136"/>
      <c r="C24" s="137"/>
      <c r="D24" s="138"/>
      <c r="E24" s="137"/>
      <c r="F24" s="136"/>
    </row>
    <row r="25" spans="1:6" x14ac:dyDescent="0.25">
      <c r="A25" s="141"/>
      <c r="B25" s="141" t="s">
        <v>95</v>
      </c>
      <c r="C25" s="142"/>
      <c r="D25" s="143"/>
      <c r="E25" s="144"/>
      <c r="F25" s="141"/>
    </row>
    <row r="26" spans="1:6" x14ac:dyDescent="0.25">
      <c r="A26" s="141"/>
      <c r="B26" s="141" t="s">
        <v>96</v>
      </c>
      <c r="C26" s="144"/>
      <c r="D26" s="143"/>
      <c r="E26" s="144"/>
      <c r="F26" s="141"/>
    </row>
    <row r="27" spans="1:6" s="139" customFormat="1" ht="6.75" x14ac:dyDescent="0.15">
      <c r="A27" s="136"/>
      <c r="B27" s="136"/>
      <c r="C27" s="137"/>
      <c r="D27" s="138"/>
      <c r="E27" s="137"/>
      <c r="F27" s="136"/>
    </row>
    <row r="28" spans="1:6" s="134" customFormat="1" x14ac:dyDescent="0.25">
      <c r="A28" s="130" t="s">
        <v>97</v>
      </c>
      <c r="B28" s="131" t="s">
        <v>98</v>
      </c>
      <c r="C28" s="146"/>
      <c r="D28" s="133"/>
      <c r="E28" s="146"/>
      <c r="F28" s="131"/>
    </row>
    <row r="29" spans="1:6" s="139" customFormat="1" ht="6.75" x14ac:dyDescent="0.15">
      <c r="A29" s="136"/>
      <c r="B29" s="136"/>
      <c r="C29" s="137"/>
      <c r="D29" s="138"/>
      <c r="E29" s="137"/>
      <c r="F29" s="136"/>
    </row>
    <row r="30" spans="1:6" x14ac:dyDescent="0.25">
      <c r="A30" s="141"/>
      <c r="B30" s="141" t="s">
        <v>99</v>
      </c>
      <c r="C30" s="142"/>
      <c r="D30" s="147"/>
      <c r="E30" s="148"/>
      <c r="F30" s="141"/>
    </row>
    <row r="31" spans="1:6" x14ac:dyDescent="0.25">
      <c r="A31" s="141"/>
      <c r="B31" s="141" t="s">
        <v>4</v>
      </c>
      <c r="C31" s="144"/>
      <c r="D31" s="143"/>
      <c r="E31" s="144"/>
      <c r="F31" s="141"/>
    </row>
    <row r="32" spans="1:6" s="139" customFormat="1" ht="6.75" x14ac:dyDescent="0.15">
      <c r="A32" s="136"/>
      <c r="B32" s="136"/>
      <c r="C32" s="137"/>
      <c r="D32" s="138"/>
      <c r="E32" s="137"/>
      <c r="F32" s="136"/>
    </row>
    <row r="33" spans="1:6" s="134" customFormat="1" x14ac:dyDescent="0.25">
      <c r="A33" s="130" t="s">
        <v>100</v>
      </c>
      <c r="B33" s="131" t="s">
        <v>101</v>
      </c>
      <c r="C33" s="146"/>
      <c r="D33" s="133"/>
      <c r="E33" s="146"/>
      <c r="F33" s="131"/>
    </row>
    <row r="34" spans="1:6" s="139" customFormat="1" ht="6.75" x14ac:dyDescent="0.15">
      <c r="A34" s="136"/>
      <c r="B34" s="136"/>
      <c r="C34" s="137"/>
      <c r="D34" s="138"/>
      <c r="E34" s="137"/>
      <c r="F34" s="136"/>
    </row>
    <row r="35" spans="1:6" x14ac:dyDescent="0.25">
      <c r="A35" s="141"/>
      <c r="B35" s="141" t="s">
        <v>102</v>
      </c>
      <c r="C35" s="142"/>
      <c r="D35" s="147" t="s">
        <v>44</v>
      </c>
      <c r="E35" s="142"/>
      <c r="F35" s="141"/>
    </row>
    <row r="36" spans="1:6" s="139" customFormat="1" ht="6.75" x14ac:dyDescent="0.15">
      <c r="A36" s="136"/>
      <c r="B36" s="136"/>
      <c r="C36" s="137"/>
      <c r="D36" s="138"/>
      <c r="E36" s="137"/>
      <c r="F36" s="136"/>
    </row>
    <row r="37" spans="1:6" x14ac:dyDescent="0.25">
      <c r="A37" s="141"/>
      <c r="B37" s="141" t="s">
        <v>103</v>
      </c>
      <c r="C37" s="142"/>
      <c r="D37" s="147" t="s">
        <v>44</v>
      </c>
      <c r="E37" s="142"/>
      <c r="F37" s="141"/>
    </row>
    <row r="38" spans="1:6" s="139" customFormat="1" ht="6.75" x14ac:dyDescent="0.15">
      <c r="A38" s="136"/>
      <c r="B38" s="136"/>
      <c r="C38" s="137"/>
      <c r="D38" s="138"/>
      <c r="E38" s="137"/>
      <c r="F38" s="136"/>
    </row>
    <row r="39" spans="1:6" x14ac:dyDescent="0.25">
      <c r="A39" s="141"/>
      <c r="B39" s="141" t="s">
        <v>104</v>
      </c>
      <c r="C39" s="142"/>
      <c r="D39" s="143"/>
      <c r="E39" s="144"/>
      <c r="F39" s="141"/>
    </row>
    <row r="40" spans="1:6" x14ac:dyDescent="0.25">
      <c r="A40" s="141"/>
      <c r="B40" s="141" t="s">
        <v>105</v>
      </c>
      <c r="C40" s="144"/>
      <c r="D40" s="143"/>
      <c r="E40" s="144"/>
      <c r="F40" s="141"/>
    </row>
    <row r="41" spans="1:6" s="139" customFormat="1" ht="6.75" x14ac:dyDescent="0.15">
      <c r="A41" s="136"/>
      <c r="B41" s="136"/>
      <c r="C41" s="137"/>
      <c r="D41" s="138"/>
      <c r="E41" s="137"/>
      <c r="F41" s="136"/>
    </row>
    <row r="42" spans="1:6" s="134" customFormat="1" x14ac:dyDescent="0.25">
      <c r="A42" s="130" t="s">
        <v>106</v>
      </c>
      <c r="B42" s="131" t="s">
        <v>107</v>
      </c>
      <c r="C42" s="146"/>
      <c r="D42" s="133"/>
      <c r="E42" s="146"/>
      <c r="F42" s="131"/>
    </row>
    <row r="43" spans="1:6" s="139" customFormat="1" ht="6.75" x14ac:dyDescent="0.15">
      <c r="A43" s="136"/>
      <c r="B43" s="136"/>
      <c r="C43" s="137"/>
      <c r="D43" s="138"/>
      <c r="E43" s="137"/>
      <c r="F43" s="136"/>
    </row>
    <row r="44" spans="1:6" x14ac:dyDescent="0.25">
      <c r="A44" s="141"/>
      <c r="B44" s="141" t="s">
        <v>108</v>
      </c>
      <c r="C44" s="142"/>
      <c r="D44" s="147" t="s">
        <v>44</v>
      </c>
      <c r="E44" s="142"/>
      <c r="F44" s="141"/>
    </row>
    <row r="45" spans="1:6" x14ac:dyDescent="0.25">
      <c r="A45" s="141"/>
      <c r="B45" s="141" t="s">
        <v>109</v>
      </c>
      <c r="C45" s="144"/>
      <c r="D45" s="143"/>
      <c r="E45" s="144"/>
      <c r="F45" s="141"/>
    </row>
    <row r="46" spans="1:6" s="139" customFormat="1" ht="6.75" x14ac:dyDescent="0.15">
      <c r="A46" s="136"/>
      <c r="B46" s="136"/>
      <c r="C46" s="137"/>
      <c r="D46" s="138"/>
      <c r="E46" s="137"/>
      <c r="F46" s="136"/>
    </row>
    <row r="47" spans="1:6" x14ac:dyDescent="0.25">
      <c r="A47" s="141"/>
      <c r="B47" s="141" t="s">
        <v>110</v>
      </c>
      <c r="C47" s="142"/>
      <c r="D47" s="147" t="s">
        <v>44</v>
      </c>
      <c r="E47" s="142"/>
      <c r="F47" s="141"/>
    </row>
    <row r="48" spans="1:6" x14ac:dyDescent="0.25">
      <c r="A48" s="141"/>
      <c r="B48" s="141" t="s">
        <v>89</v>
      </c>
      <c r="C48" s="144"/>
      <c r="D48" s="143"/>
      <c r="E48" s="144"/>
      <c r="F48" s="141"/>
    </row>
    <row r="49" spans="1:6" s="139" customFormat="1" ht="6.75" x14ac:dyDescent="0.15">
      <c r="A49" s="136"/>
      <c r="B49" s="136"/>
      <c r="C49" s="137"/>
      <c r="D49" s="138"/>
      <c r="E49" s="137"/>
      <c r="F49" s="136"/>
    </row>
    <row r="50" spans="1:6" s="134" customFormat="1" x14ac:dyDescent="0.25">
      <c r="A50" s="130" t="s">
        <v>111</v>
      </c>
      <c r="B50" s="131" t="s">
        <v>112</v>
      </c>
      <c r="C50" s="146"/>
      <c r="D50" s="133"/>
      <c r="E50" s="146"/>
      <c r="F50" s="131"/>
    </row>
    <row r="51" spans="1:6" s="139" customFormat="1" ht="6.75" x14ac:dyDescent="0.15">
      <c r="A51" s="136"/>
      <c r="B51" s="136"/>
      <c r="C51" s="137"/>
      <c r="D51" s="138"/>
      <c r="E51" s="137"/>
      <c r="F51" s="136"/>
    </row>
    <row r="52" spans="1:6" x14ac:dyDescent="0.25">
      <c r="A52" s="141"/>
      <c r="B52" s="141" t="s">
        <v>113</v>
      </c>
      <c r="C52" s="144"/>
      <c r="D52" s="143" t="s">
        <v>45</v>
      </c>
      <c r="E52" s="142"/>
      <c r="F52" s="141"/>
    </row>
    <row r="53" spans="1:6" s="139" customFormat="1" ht="6.75" x14ac:dyDescent="0.15">
      <c r="A53" s="136"/>
      <c r="B53" s="136"/>
      <c r="C53" s="137"/>
      <c r="D53" s="138"/>
      <c r="E53" s="137"/>
      <c r="F53" s="136"/>
    </row>
    <row r="54" spans="1:6" x14ac:dyDescent="0.25">
      <c r="A54" s="141"/>
      <c r="B54" s="141" t="s">
        <v>114</v>
      </c>
      <c r="C54" s="144"/>
      <c r="D54" s="143" t="s">
        <v>45</v>
      </c>
      <c r="E54" s="142"/>
      <c r="F54" s="141"/>
    </row>
    <row r="55" spans="1:6" s="139" customFormat="1" ht="6.75" x14ac:dyDescent="0.15">
      <c r="A55" s="136"/>
      <c r="B55" s="136"/>
      <c r="C55" s="137"/>
      <c r="D55" s="138"/>
      <c r="E55" s="137"/>
      <c r="F55" s="136"/>
    </row>
    <row r="56" spans="1:6" x14ac:dyDescent="0.25">
      <c r="A56" s="141"/>
      <c r="B56" s="141" t="s">
        <v>115</v>
      </c>
      <c r="C56" s="144"/>
      <c r="D56" s="143" t="s">
        <v>45</v>
      </c>
      <c r="E56" s="142"/>
      <c r="F56" s="141"/>
    </row>
    <row r="57" spans="1:6" s="139" customFormat="1" ht="6.75" x14ac:dyDescent="0.15">
      <c r="A57" s="136"/>
      <c r="B57" s="136"/>
      <c r="C57" s="137"/>
      <c r="D57" s="138"/>
      <c r="E57" s="137"/>
      <c r="F57" s="136"/>
    </row>
    <row r="58" spans="1:6" s="134" customFormat="1" x14ac:dyDescent="0.25">
      <c r="A58" s="130" t="s">
        <v>116</v>
      </c>
      <c r="B58" s="131" t="s">
        <v>117</v>
      </c>
      <c r="C58" s="146"/>
      <c r="D58" s="133"/>
      <c r="E58" s="146"/>
      <c r="F58" s="131"/>
    </row>
    <row r="59" spans="1:6" s="139" customFormat="1" ht="6.75" x14ac:dyDescent="0.15">
      <c r="A59" s="136"/>
      <c r="B59" s="136"/>
      <c r="C59" s="137"/>
      <c r="D59" s="138"/>
      <c r="E59" s="137"/>
      <c r="F59" s="136"/>
    </row>
    <row r="60" spans="1:6" x14ac:dyDescent="0.25">
      <c r="A60" s="141"/>
      <c r="B60" s="141" t="s">
        <v>118</v>
      </c>
      <c r="C60" s="144"/>
      <c r="D60" s="143"/>
      <c r="E60" s="142"/>
      <c r="F60" s="141"/>
    </row>
    <row r="61" spans="1:6" s="139" customFormat="1" ht="6.75" x14ac:dyDescent="0.15">
      <c r="A61" s="136"/>
      <c r="B61" s="136"/>
      <c r="C61" s="137"/>
      <c r="D61" s="138"/>
      <c r="E61" s="137"/>
      <c r="F61" s="136"/>
    </row>
    <row r="62" spans="1:6" x14ac:dyDescent="0.25">
      <c r="A62" s="141"/>
      <c r="B62" s="141" t="s">
        <v>119</v>
      </c>
      <c r="C62" s="144"/>
      <c r="D62" s="143"/>
      <c r="E62" s="142"/>
      <c r="F62" s="141"/>
    </row>
    <row r="63" spans="1:6" s="139" customFormat="1" ht="6.75" x14ac:dyDescent="0.15">
      <c r="A63" s="136"/>
      <c r="B63" s="136"/>
      <c r="C63" s="137"/>
      <c r="D63" s="138"/>
      <c r="E63" s="137"/>
      <c r="F63" s="136"/>
    </row>
    <row r="64" spans="1:6" x14ac:dyDescent="0.25">
      <c r="A64" s="141" t="s">
        <v>120</v>
      </c>
      <c r="B64" s="141" t="s">
        <v>26</v>
      </c>
      <c r="C64" s="144"/>
      <c r="D64" s="143"/>
      <c r="E64" s="144"/>
      <c r="F64" s="141"/>
    </row>
    <row r="65" spans="1:6" s="139" customFormat="1" ht="6.75" x14ac:dyDescent="0.15">
      <c r="A65" s="136"/>
      <c r="B65" s="136"/>
      <c r="C65" s="137"/>
      <c r="D65" s="138"/>
      <c r="E65" s="137"/>
      <c r="F65" s="136"/>
    </row>
    <row r="66" spans="1:6" x14ac:dyDescent="0.25">
      <c r="A66" s="141"/>
      <c r="B66" s="141" t="s">
        <v>121</v>
      </c>
      <c r="C66" s="144"/>
      <c r="D66" s="143"/>
      <c r="E66" s="142">
        <f>E13+E16-E52-E54</f>
        <v>0</v>
      </c>
      <c r="F66" s="141"/>
    </row>
    <row r="67" spans="1:6" x14ac:dyDescent="0.25">
      <c r="A67" s="141"/>
      <c r="B67" s="141"/>
      <c r="C67" s="144"/>
      <c r="D67" s="143"/>
      <c r="E67" s="144"/>
      <c r="F67" s="141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&amp;COppgave 7.6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91"/>
  <sheetViews>
    <sheetView showGridLines="0" showZeros="0" tabSelected="1" topLeftCell="A6" zoomScaleNormal="100" workbookViewId="0">
      <selection activeCell="J22" sqref="J22"/>
    </sheetView>
  </sheetViews>
  <sheetFormatPr baseColWidth="10" defaultRowHeight="15.75" x14ac:dyDescent="0.25"/>
  <cols>
    <col min="1" max="1" width="6.7109375" style="177" customWidth="1"/>
    <col min="2" max="2" width="19.42578125" style="59" customWidth="1"/>
    <col min="3" max="3" width="3.5703125" style="59" bestFit="1" customWidth="1"/>
    <col min="4" max="4" width="3.28515625" style="59" bestFit="1" customWidth="1"/>
    <col min="5" max="14" width="9.7109375" style="176" customWidth="1"/>
    <col min="15" max="15" width="3.28515625" style="176" customWidth="1"/>
    <col min="16" max="27" width="9.7109375" style="176" customWidth="1"/>
    <col min="28" max="28" width="3.28515625" style="176" bestFit="1" customWidth="1"/>
    <col min="29" max="40" width="9.7109375" style="176" customWidth="1"/>
    <col min="41" max="41" width="3.28515625" style="176" customWidth="1"/>
    <col min="42" max="53" width="9.7109375" style="176" customWidth="1"/>
    <col min="54" max="54" width="8.85546875" style="59" customWidth="1"/>
    <col min="55" max="16384" width="11.42578125" style="59"/>
  </cols>
  <sheetData>
    <row r="1" spans="1:54" x14ac:dyDescent="0.25">
      <c r="A1" s="175" t="s">
        <v>179</v>
      </c>
    </row>
    <row r="2" spans="1:54" x14ac:dyDescent="0.25">
      <c r="A2" s="175"/>
    </row>
    <row r="3" spans="1:54" x14ac:dyDescent="0.25">
      <c r="A3" s="177" t="s">
        <v>36</v>
      </c>
    </row>
    <row r="4" spans="1:54" s="180" customFormat="1" ht="15.75" customHeight="1" x14ac:dyDescent="0.25">
      <c r="A4" s="178"/>
      <c r="B4" s="179"/>
      <c r="C4" s="179"/>
      <c r="D4" s="289" t="s">
        <v>37</v>
      </c>
      <c r="E4" s="285">
        <v>1230</v>
      </c>
      <c r="F4" s="284"/>
      <c r="G4" s="283">
        <v>1250</v>
      </c>
      <c r="H4" s="284"/>
      <c r="I4" s="283">
        <v>1460</v>
      </c>
      <c r="J4" s="284"/>
      <c r="K4" s="283">
        <v>1900</v>
      </c>
      <c r="L4" s="284"/>
      <c r="M4" s="283">
        <v>2050</v>
      </c>
      <c r="N4" s="284"/>
      <c r="O4" s="292" t="s">
        <v>37</v>
      </c>
      <c r="P4" s="283">
        <v>2060</v>
      </c>
      <c r="Q4" s="284"/>
      <c r="R4" s="283">
        <v>2380</v>
      </c>
      <c r="S4" s="284"/>
      <c r="T4" s="283">
        <v>20012</v>
      </c>
      <c r="U4" s="284"/>
      <c r="V4" s="283">
        <v>20018</v>
      </c>
      <c r="W4" s="284"/>
      <c r="X4" s="283" t="s">
        <v>0</v>
      </c>
      <c r="Y4" s="284"/>
      <c r="Z4" s="283" t="s">
        <v>1</v>
      </c>
      <c r="AA4" s="284"/>
      <c r="AB4" s="292" t="s">
        <v>37</v>
      </c>
      <c r="AC4" s="285" t="s">
        <v>38</v>
      </c>
      <c r="AD4" s="284"/>
      <c r="AE4" s="283">
        <v>3000</v>
      </c>
      <c r="AF4" s="284"/>
      <c r="AG4" s="283">
        <v>4300</v>
      </c>
      <c r="AH4" s="284"/>
      <c r="AI4" s="283">
        <v>6010</v>
      </c>
      <c r="AJ4" s="284"/>
      <c r="AK4" s="285">
        <v>6300</v>
      </c>
      <c r="AL4" s="284"/>
      <c r="AM4" s="283">
        <v>6340</v>
      </c>
      <c r="AN4" s="284"/>
      <c r="AO4" s="292" t="s">
        <v>37</v>
      </c>
      <c r="AP4" s="283">
        <v>6800</v>
      </c>
      <c r="AQ4" s="284"/>
      <c r="AR4" s="283">
        <v>6900</v>
      </c>
      <c r="AS4" s="284"/>
      <c r="AT4" s="283">
        <v>7090</v>
      </c>
      <c r="AU4" s="284"/>
      <c r="AV4" s="283">
        <v>7300</v>
      </c>
      <c r="AW4" s="284"/>
      <c r="AX4" s="283" t="s">
        <v>140</v>
      </c>
      <c r="AY4" s="284"/>
      <c r="AZ4" s="283">
        <v>8150</v>
      </c>
      <c r="BA4" s="284"/>
      <c r="BB4" s="289" t="s">
        <v>135</v>
      </c>
    </row>
    <row r="5" spans="1:54" ht="15.75" customHeight="1" x14ac:dyDescent="0.25">
      <c r="A5" s="181"/>
      <c r="B5" s="31"/>
      <c r="C5" s="170" t="s">
        <v>2</v>
      </c>
      <c r="D5" s="290"/>
      <c r="E5" s="286" t="s">
        <v>141</v>
      </c>
      <c r="F5" s="287"/>
      <c r="G5" s="288" t="s">
        <v>142</v>
      </c>
      <c r="H5" s="287"/>
      <c r="I5" s="288" t="s">
        <v>143</v>
      </c>
      <c r="J5" s="287"/>
      <c r="K5" s="288" t="s">
        <v>3</v>
      </c>
      <c r="L5" s="287"/>
      <c r="M5" s="288" t="s">
        <v>144</v>
      </c>
      <c r="N5" s="287"/>
      <c r="O5" s="293"/>
      <c r="P5" s="288" t="s">
        <v>27</v>
      </c>
      <c r="Q5" s="287"/>
      <c r="R5" s="288" t="s">
        <v>28</v>
      </c>
      <c r="S5" s="287"/>
      <c r="T5" s="288" t="s">
        <v>145</v>
      </c>
      <c r="U5" s="287"/>
      <c r="V5" s="288" t="s">
        <v>146</v>
      </c>
      <c r="W5" s="287"/>
      <c r="X5" s="288" t="s">
        <v>4</v>
      </c>
      <c r="Y5" s="287"/>
      <c r="Z5" s="288" t="s">
        <v>4</v>
      </c>
      <c r="AA5" s="287"/>
      <c r="AB5" s="293"/>
      <c r="AC5" s="286" t="s">
        <v>4</v>
      </c>
      <c r="AD5" s="287"/>
      <c r="AE5" s="288" t="s">
        <v>31</v>
      </c>
      <c r="AF5" s="287"/>
      <c r="AG5" s="288" t="s">
        <v>5</v>
      </c>
      <c r="AH5" s="287"/>
      <c r="AI5" s="288" t="s">
        <v>147</v>
      </c>
      <c r="AJ5" s="287"/>
      <c r="AK5" s="286" t="s">
        <v>32</v>
      </c>
      <c r="AL5" s="287"/>
      <c r="AM5" s="288" t="s">
        <v>33</v>
      </c>
      <c r="AN5" s="287"/>
      <c r="AO5" s="293"/>
      <c r="AP5" s="288" t="s">
        <v>39</v>
      </c>
      <c r="AQ5" s="287"/>
      <c r="AR5" s="288" t="s">
        <v>14</v>
      </c>
      <c r="AS5" s="287"/>
      <c r="AT5" s="288" t="s">
        <v>40</v>
      </c>
      <c r="AU5" s="287"/>
      <c r="AV5" s="288" t="s">
        <v>148</v>
      </c>
      <c r="AW5" s="287"/>
      <c r="AX5" s="288" t="s">
        <v>149</v>
      </c>
      <c r="AY5" s="287"/>
      <c r="AZ5" s="288" t="s">
        <v>150</v>
      </c>
      <c r="BA5" s="287"/>
      <c r="BB5" s="290"/>
    </row>
    <row r="6" spans="1:54" x14ac:dyDescent="0.25">
      <c r="A6" s="182" t="s">
        <v>6</v>
      </c>
      <c r="B6" s="171" t="s">
        <v>7</v>
      </c>
      <c r="C6" s="171" t="s">
        <v>8</v>
      </c>
      <c r="D6" s="291"/>
      <c r="E6" s="37" t="s">
        <v>9</v>
      </c>
      <c r="F6" s="37" t="s">
        <v>10</v>
      </c>
      <c r="G6" s="37" t="s">
        <v>9</v>
      </c>
      <c r="H6" s="37" t="s">
        <v>10</v>
      </c>
      <c r="I6" s="37" t="s">
        <v>9</v>
      </c>
      <c r="J6" s="37" t="s">
        <v>10</v>
      </c>
      <c r="K6" s="37" t="s">
        <v>9</v>
      </c>
      <c r="L6" s="37" t="s">
        <v>10</v>
      </c>
      <c r="M6" s="37" t="s">
        <v>9</v>
      </c>
      <c r="N6" s="37" t="s">
        <v>10</v>
      </c>
      <c r="O6" s="294"/>
      <c r="P6" s="37" t="s">
        <v>9</v>
      </c>
      <c r="Q6" s="37" t="s">
        <v>10</v>
      </c>
      <c r="R6" s="37" t="s">
        <v>9</v>
      </c>
      <c r="S6" s="37" t="s">
        <v>10</v>
      </c>
      <c r="T6" s="37" t="s">
        <v>9</v>
      </c>
      <c r="U6" s="37" t="s">
        <v>10</v>
      </c>
      <c r="V6" s="37" t="s">
        <v>9</v>
      </c>
      <c r="W6" s="37" t="s">
        <v>10</v>
      </c>
      <c r="X6" s="37" t="s">
        <v>9</v>
      </c>
      <c r="Y6" s="37" t="s">
        <v>10</v>
      </c>
      <c r="Z6" s="37" t="s">
        <v>9</v>
      </c>
      <c r="AA6" s="37" t="s">
        <v>10</v>
      </c>
      <c r="AB6" s="294"/>
      <c r="AC6" s="37" t="s">
        <v>9</v>
      </c>
      <c r="AD6" s="37" t="s">
        <v>10</v>
      </c>
      <c r="AE6" s="37" t="s">
        <v>9</v>
      </c>
      <c r="AF6" s="37" t="s">
        <v>10</v>
      </c>
      <c r="AG6" s="37" t="s">
        <v>9</v>
      </c>
      <c r="AH6" s="37" t="s">
        <v>10</v>
      </c>
      <c r="AI6" s="37" t="s">
        <v>9</v>
      </c>
      <c r="AJ6" s="37" t="s">
        <v>10</v>
      </c>
      <c r="AK6" s="37" t="s">
        <v>9</v>
      </c>
      <c r="AL6" s="37" t="s">
        <v>10</v>
      </c>
      <c r="AM6" s="37" t="s">
        <v>9</v>
      </c>
      <c r="AN6" s="37" t="s">
        <v>10</v>
      </c>
      <c r="AO6" s="294"/>
      <c r="AP6" s="37" t="s">
        <v>9</v>
      </c>
      <c r="AQ6" s="37" t="s">
        <v>10</v>
      </c>
      <c r="AR6" s="37" t="s">
        <v>9</v>
      </c>
      <c r="AS6" s="37" t="s">
        <v>10</v>
      </c>
      <c r="AT6" s="37" t="s">
        <v>9</v>
      </c>
      <c r="AU6" s="37" t="s">
        <v>10</v>
      </c>
      <c r="AV6" s="37" t="s">
        <v>9</v>
      </c>
      <c r="AW6" s="37" t="s">
        <v>10</v>
      </c>
      <c r="AX6" s="37" t="s">
        <v>9</v>
      </c>
      <c r="AY6" s="37" t="s">
        <v>10</v>
      </c>
      <c r="AZ6" s="37" t="s">
        <v>9</v>
      </c>
      <c r="BA6" s="37" t="s">
        <v>10</v>
      </c>
      <c r="BB6" s="291"/>
    </row>
    <row r="7" spans="1:54" x14ac:dyDescent="0.25">
      <c r="A7" s="183">
        <v>40118</v>
      </c>
      <c r="B7" s="184" t="s">
        <v>151</v>
      </c>
      <c r="C7" s="185"/>
      <c r="D7" s="186">
        <v>1</v>
      </c>
      <c r="E7" s="187">
        <v>180000</v>
      </c>
      <c r="F7" s="188"/>
      <c r="G7" s="187">
        <v>75000</v>
      </c>
      <c r="H7" s="188"/>
      <c r="I7" s="187">
        <v>120000</v>
      </c>
      <c r="J7" s="188"/>
      <c r="K7" s="187">
        <v>5250</v>
      </c>
      <c r="L7" s="188"/>
      <c r="M7" s="187"/>
      <c r="N7" s="188">
        <v>75350</v>
      </c>
      <c r="O7" s="189">
        <v>1</v>
      </c>
      <c r="P7" s="187">
        <v>224000</v>
      </c>
      <c r="Q7" s="188"/>
      <c r="R7" s="187"/>
      <c r="S7" s="188">
        <v>85000</v>
      </c>
      <c r="T7" s="187"/>
      <c r="U7" s="188">
        <v>171000</v>
      </c>
      <c r="V7" s="187"/>
      <c r="W7" s="188"/>
      <c r="X7" s="187"/>
      <c r="Y7" s="188"/>
      <c r="Z7" s="187"/>
      <c r="AA7" s="188"/>
      <c r="AB7" s="189">
        <v>1</v>
      </c>
      <c r="AC7" s="187"/>
      <c r="AD7" s="188">
        <v>24000</v>
      </c>
      <c r="AE7" s="187"/>
      <c r="AF7" s="188">
        <v>1262000</v>
      </c>
      <c r="AG7" s="187">
        <v>834000</v>
      </c>
      <c r="AH7" s="188"/>
      <c r="AI7" s="187">
        <v>33000</v>
      </c>
      <c r="AJ7" s="188"/>
      <c r="AK7" s="187">
        <v>60000</v>
      </c>
      <c r="AL7" s="188"/>
      <c r="AM7" s="187">
        <v>18000</v>
      </c>
      <c r="AN7" s="188"/>
      <c r="AO7" s="189">
        <v>1</v>
      </c>
      <c r="AP7" s="187">
        <v>10600</v>
      </c>
      <c r="AQ7" s="188"/>
      <c r="AR7" s="187">
        <v>5500</v>
      </c>
      <c r="AS7" s="188"/>
      <c r="AT7" s="187">
        <v>26500</v>
      </c>
      <c r="AU7" s="188"/>
      <c r="AV7" s="187">
        <v>12000</v>
      </c>
      <c r="AW7" s="188"/>
      <c r="AX7" s="187">
        <v>6500</v>
      </c>
      <c r="AY7" s="188"/>
      <c r="AZ7" s="187">
        <v>7000</v>
      </c>
      <c r="BA7" s="188"/>
      <c r="BB7" s="190">
        <f t="shared" ref="BB7:BB26" si="0">E7+G7+I7+K7+M7+P7+R7+T7+V7+X7+Z7+AC7+AE7+AG7+AI7+AK7+AM7+AP7+AR7+AT7+AV7+AX7+AZ7-BA7-AY7-AW7-AU7-AS7-AQ7-AN7-AL7-AJ7-AH7-AF7-AD7-AA7-Y7-W7-U7-S7-Q7-N7-L7-J7-H7-F7</f>
        <v>0</v>
      </c>
    </row>
    <row r="8" spans="1:54" x14ac:dyDescent="0.25">
      <c r="A8" s="191">
        <v>40120</v>
      </c>
      <c r="B8" s="192"/>
      <c r="C8" s="45">
        <v>164</v>
      </c>
      <c r="D8" s="45">
        <v>2</v>
      </c>
      <c r="E8" s="193"/>
      <c r="F8" s="194"/>
      <c r="G8" s="193"/>
      <c r="H8" s="194"/>
      <c r="I8" s="193"/>
      <c r="J8" s="194"/>
      <c r="K8" s="193"/>
      <c r="L8" s="194"/>
      <c r="M8" s="193"/>
      <c r="N8" s="194"/>
      <c r="O8" s="195">
        <v>2</v>
      </c>
      <c r="P8" s="193"/>
      <c r="Q8" s="194"/>
      <c r="R8" s="193"/>
      <c r="S8" s="194"/>
      <c r="T8" s="193"/>
      <c r="U8" s="194"/>
      <c r="V8" s="193"/>
      <c r="W8" s="194"/>
      <c r="X8" s="193"/>
      <c r="Y8" s="194"/>
      <c r="Z8" s="193"/>
      <c r="AA8" s="194"/>
      <c r="AB8" s="195">
        <v>2</v>
      </c>
      <c r="AC8" s="193"/>
      <c r="AD8" s="194"/>
      <c r="AE8" s="193"/>
      <c r="AF8" s="194"/>
      <c r="AG8" s="193"/>
      <c r="AH8" s="194"/>
      <c r="AI8" s="193"/>
      <c r="AJ8" s="194"/>
      <c r="AK8" s="193"/>
      <c r="AL8" s="194"/>
      <c r="AM8" s="193"/>
      <c r="AN8" s="194"/>
      <c r="AO8" s="195">
        <v>2</v>
      </c>
      <c r="AP8" s="193"/>
      <c r="AQ8" s="194"/>
      <c r="AR8" s="193"/>
      <c r="AS8" s="194"/>
      <c r="AT8" s="193"/>
      <c r="AU8" s="194"/>
      <c r="AV8" s="193"/>
      <c r="AW8" s="194"/>
      <c r="AX8" s="193"/>
      <c r="AY8" s="194"/>
      <c r="AZ8" s="193"/>
      <c r="BA8" s="194"/>
      <c r="BB8" s="196">
        <f t="shared" si="0"/>
        <v>0</v>
      </c>
    </row>
    <row r="9" spans="1:54" x14ac:dyDescent="0.25">
      <c r="A9" s="191">
        <v>40124</v>
      </c>
      <c r="B9" s="192"/>
      <c r="C9" s="45">
        <v>165</v>
      </c>
      <c r="D9" s="45">
        <v>3</v>
      </c>
      <c r="E9" s="193"/>
      <c r="F9" s="194"/>
      <c r="G9" s="193"/>
      <c r="H9" s="194"/>
      <c r="I9" s="193"/>
      <c r="J9" s="194"/>
      <c r="K9" s="193"/>
      <c r="L9" s="194"/>
      <c r="M9" s="193"/>
      <c r="N9" s="194"/>
      <c r="O9" s="195">
        <v>3</v>
      </c>
      <c r="P9" s="193"/>
      <c r="Q9" s="194"/>
      <c r="R9" s="193"/>
      <c r="S9" s="194"/>
      <c r="T9" s="193"/>
      <c r="U9" s="194"/>
      <c r="V9" s="193"/>
      <c r="W9" s="194"/>
      <c r="X9" s="193"/>
      <c r="Y9" s="194"/>
      <c r="Z9" s="193"/>
      <c r="AA9" s="194"/>
      <c r="AB9" s="195">
        <v>3</v>
      </c>
      <c r="AC9" s="193"/>
      <c r="AD9" s="194"/>
      <c r="AE9" s="193"/>
      <c r="AF9" s="194"/>
      <c r="AG9" s="193"/>
      <c r="AH9" s="194"/>
      <c r="AI9" s="193"/>
      <c r="AJ9" s="194"/>
      <c r="AK9" s="193"/>
      <c r="AL9" s="194"/>
      <c r="AM9" s="193"/>
      <c r="AN9" s="194"/>
      <c r="AO9" s="195">
        <v>3</v>
      </c>
      <c r="AP9" s="193"/>
      <c r="AQ9" s="194"/>
      <c r="AR9" s="193"/>
      <c r="AS9" s="194"/>
      <c r="AT9" s="193"/>
      <c r="AU9" s="194"/>
      <c r="AV9" s="193"/>
      <c r="AW9" s="194"/>
      <c r="AX9" s="193"/>
      <c r="AY9" s="194"/>
      <c r="AZ9" s="193"/>
      <c r="BA9" s="194"/>
      <c r="BB9" s="196">
        <f t="shared" si="0"/>
        <v>0</v>
      </c>
    </row>
    <row r="10" spans="1:54" x14ac:dyDescent="0.25">
      <c r="A10" s="191">
        <v>40126</v>
      </c>
      <c r="B10" s="192"/>
      <c r="C10" s="45">
        <v>166</v>
      </c>
      <c r="D10" s="45">
        <v>4</v>
      </c>
      <c r="E10" s="193"/>
      <c r="F10" s="194"/>
      <c r="G10" s="193"/>
      <c r="H10" s="194"/>
      <c r="I10" s="193"/>
      <c r="J10" s="194"/>
      <c r="K10" s="193"/>
      <c r="L10" s="194"/>
      <c r="M10" s="193"/>
      <c r="N10" s="194"/>
      <c r="O10" s="195">
        <v>4</v>
      </c>
      <c r="P10" s="193"/>
      <c r="Q10" s="194"/>
      <c r="R10" s="193"/>
      <c r="S10" s="194"/>
      <c r="T10" s="193"/>
      <c r="U10" s="194"/>
      <c r="V10" s="193"/>
      <c r="W10" s="194"/>
      <c r="X10" s="193"/>
      <c r="Y10" s="194"/>
      <c r="Z10" s="193"/>
      <c r="AA10" s="194"/>
      <c r="AB10" s="195">
        <v>4</v>
      </c>
      <c r="AC10" s="193"/>
      <c r="AD10" s="194"/>
      <c r="AE10" s="193"/>
      <c r="AF10" s="194"/>
      <c r="AG10" s="193"/>
      <c r="AH10" s="194"/>
      <c r="AI10" s="193"/>
      <c r="AJ10" s="194"/>
      <c r="AK10" s="193"/>
      <c r="AL10" s="194"/>
      <c r="AM10" s="193"/>
      <c r="AN10" s="194"/>
      <c r="AO10" s="195">
        <v>4</v>
      </c>
      <c r="AP10" s="193"/>
      <c r="AQ10" s="194"/>
      <c r="AR10" s="193"/>
      <c r="AS10" s="194"/>
      <c r="AT10" s="193"/>
      <c r="AU10" s="194"/>
      <c r="AV10" s="193"/>
      <c r="AW10" s="194"/>
      <c r="AX10" s="193"/>
      <c r="AY10" s="194"/>
      <c r="AZ10" s="193"/>
      <c r="BA10" s="194"/>
      <c r="BB10" s="196">
        <f t="shared" si="0"/>
        <v>0</v>
      </c>
    </row>
    <row r="11" spans="1:54" x14ac:dyDescent="0.25">
      <c r="A11" s="191">
        <v>40129</v>
      </c>
      <c r="B11" s="192"/>
      <c r="C11" s="45">
        <v>167</v>
      </c>
      <c r="D11" s="45">
        <v>5</v>
      </c>
      <c r="E11" s="193"/>
      <c r="F11" s="194"/>
      <c r="G11" s="193"/>
      <c r="H11" s="194"/>
      <c r="I11" s="193"/>
      <c r="J11" s="194"/>
      <c r="K11" s="193"/>
      <c r="L11" s="194"/>
      <c r="M11" s="193"/>
      <c r="N11" s="194"/>
      <c r="O11" s="195">
        <v>5</v>
      </c>
      <c r="P11" s="193"/>
      <c r="Q11" s="194"/>
      <c r="R11" s="193"/>
      <c r="S11" s="194"/>
      <c r="T11" s="193"/>
      <c r="U11" s="194"/>
      <c r="V11" s="193"/>
      <c r="W11" s="194"/>
      <c r="X11" s="193"/>
      <c r="Y11" s="194"/>
      <c r="Z11" s="193"/>
      <c r="AA11" s="194"/>
      <c r="AB11" s="195">
        <v>5</v>
      </c>
      <c r="AC11" s="193"/>
      <c r="AD11" s="194"/>
      <c r="AE11" s="193"/>
      <c r="AF11" s="194"/>
      <c r="AG11" s="193"/>
      <c r="AH11" s="194"/>
      <c r="AI11" s="193"/>
      <c r="AJ11" s="194"/>
      <c r="AK11" s="193"/>
      <c r="AL11" s="194"/>
      <c r="AM11" s="193"/>
      <c r="AN11" s="194"/>
      <c r="AO11" s="195">
        <v>5</v>
      </c>
      <c r="AP11" s="193"/>
      <c r="AQ11" s="194"/>
      <c r="AR11" s="193"/>
      <c r="AS11" s="194"/>
      <c r="AT11" s="193"/>
      <c r="AU11" s="194"/>
      <c r="AV11" s="193"/>
      <c r="AW11" s="194"/>
      <c r="AX11" s="193"/>
      <c r="AY11" s="194"/>
      <c r="AZ11" s="193"/>
      <c r="BA11" s="194"/>
      <c r="BB11" s="196">
        <f t="shared" si="0"/>
        <v>0</v>
      </c>
    </row>
    <row r="12" spans="1:54" x14ac:dyDescent="0.25">
      <c r="A12" s="191">
        <v>40141</v>
      </c>
      <c r="B12" s="192"/>
      <c r="C12" s="45">
        <v>168</v>
      </c>
      <c r="D12" s="45">
        <v>6</v>
      </c>
      <c r="E12" s="193"/>
      <c r="F12" s="194"/>
      <c r="G12" s="193"/>
      <c r="H12" s="194"/>
      <c r="I12" s="193"/>
      <c r="J12" s="194"/>
      <c r="K12" s="193"/>
      <c r="L12" s="194"/>
      <c r="M12" s="193"/>
      <c r="N12" s="194"/>
      <c r="O12" s="195">
        <v>6</v>
      </c>
      <c r="P12" s="193"/>
      <c r="Q12" s="194"/>
      <c r="R12" s="193"/>
      <c r="S12" s="194"/>
      <c r="T12" s="193"/>
      <c r="U12" s="194"/>
      <c r="V12" s="193"/>
      <c r="W12" s="194"/>
      <c r="X12" s="193"/>
      <c r="Y12" s="194"/>
      <c r="Z12" s="193"/>
      <c r="AA12" s="194"/>
      <c r="AB12" s="195">
        <v>6</v>
      </c>
      <c r="AC12" s="193"/>
      <c r="AD12" s="194"/>
      <c r="AE12" s="193"/>
      <c r="AF12" s="194"/>
      <c r="AG12" s="193"/>
      <c r="AH12" s="194"/>
      <c r="AI12" s="193"/>
      <c r="AJ12" s="194"/>
      <c r="AK12" s="193"/>
      <c r="AL12" s="194"/>
      <c r="AM12" s="193"/>
      <c r="AN12" s="194"/>
      <c r="AO12" s="195">
        <v>6</v>
      </c>
      <c r="AP12" s="193"/>
      <c r="AQ12" s="194"/>
      <c r="AR12" s="193"/>
      <c r="AS12" s="194"/>
      <c r="AT12" s="193"/>
      <c r="AU12" s="194"/>
      <c r="AV12" s="193"/>
      <c r="AW12" s="194"/>
      <c r="AX12" s="193"/>
      <c r="AY12" s="194"/>
      <c r="AZ12" s="193"/>
      <c r="BA12" s="194"/>
      <c r="BB12" s="196">
        <f t="shared" si="0"/>
        <v>0</v>
      </c>
    </row>
    <row r="13" spans="1:54" x14ac:dyDescent="0.25">
      <c r="A13" s="191">
        <v>40147</v>
      </c>
      <c r="B13" s="192"/>
      <c r="C13" s="45">
        <v>169</v>
      </c>
      <c r="D13" s="45">
        <v>7</v>
      </c>
      <c r="E13" s="193"/>
      <c r="F13" s="194"/>
      <c r="G13" s="193"/>
      <c r="H13" s="194"/>
      <c r="I13" s="193"/>
      <c r="J13" s="194"/>
      <c r="K13" s="193"/>
      <c r="L13" s="194"/>
      <c r="M13" s="193"/>
      <c r="N13" s="194"/>
      <c r="O13" s="195">
        <v>7</v>
      </c>
      <c r="P13" s="193"/>
      <c r="Q13" s="194"/>
      <c r="R13" s="193"/>
      <c r="S13" s="194"/>
      <c r="T13" s="193"/>
      <c r="U13" s="194"/>
      <c r="V13" s="193"/>
      <c r="W13" s="194"/>
      <c r="X13" s="193"/>
      <c r="Y13" s="194"/>
      <c r="Z13" s="193"/>
      <c r="AA13" s="194"/>
      <c r="AB13" s="195">
        <v>7</v>
      </c>
      <c r="AC13" s="193"/>
      <c r="AD13" s="194"/>
      <c r="AE13" s="193"/>
      <c r="AF13" s="194"/>
      <c r="AG13" s="193"/>
      <c r="AH13" s="194"/>
      <c r="AI13" s="193"/>
      <c r="AJ13" s="194"/>
      <c r="AK13" s="193"/>
      <c r="AL13" s="194"/>
      <c r="AM13" s="193"/>
      <c r="AN13" s="194"/>
      <c r="AO13" s="195">
        <v>7</v>
      </c>
      <c r="AP13" s="193"/>
      <c r="AQ13" s="194"/>
      <c r="AR13" s="193"/>
      <c r="AS13" s="194"/>
      <c r="AT13" s="193"/>
      <c r="AU13" s="194"/>
      <c r="AV13" s="193"/>
      <c r="AW13" s="194"/>
      <c r="AX13" s="193"/>
      <c r="AY13" s="194"/>
      <c r="AZ13" s="193"/>
      <c r="BA13" s="194"/>
      <c r="BB13" s="196">
        <f t="shared" si="0"/>
        <v>0</v>
      </c>
    </row>
    <row r="14" spans="1:54" x14ac:dyDescent="0.25">
      <c r="A14" s="191">
        <v>40147</v>
      </c>
      <c r="B14" s="192"/>
      <c r="C14" s="45">
        <v>170</v>
      </c>
      <c r="D14" s="45">
        <v>8</v>
      </c>
      <c r="E14" s="193"/>
      <c r="F14" s="194"/>
      <c r="G14" s="193"/>
      <c r="H14" s="194"/>
      <c r="I14" s="193"/>
      <c r="J14" s="194"/>
      <c r="K14" s="193"/>
      <c r="L14" s="194"/>
      <c r="M14" s="193"/>
      <c r="N14" s="194"/>
      <c r="O14" s="195">
        <v>8</v>
      </c>
      <c r="P14" s="193"/>
      <c r="Q14" s="194"/>
      <c r="R14" s="193"/>
      <c r="S14" s="194"/>
      <c r="T14" s="193"/>
      <c r="U14" s="194"/>
      <c r="V14" s="193"/>
      <c r="W14" s="194"/>
      <c r="X14" s="193"/>
      <c r="Y14" s="194"/>
      <c r="Z14" s="193"/>
      <c r="AA14" s="194"/>
      <c r="AB14" s="195">
        <v>8</v>
      </c>
      <c r="AC14" s="193"/>
      <c r="AD14" s="194"/>
      <c r="AE14" s="193"/>
      <c r="AF14" s="194"/>
      <c r="AG14" s="193"/>
      <c r="AH14" s="194"/>
      <c r="AI14" s="193"/>
      <c r="AJ14" s="194"/>
      <c r="AK14" s="193"/>
      <c r="AL14" s="194"/>
      <c r="AM14" s="193"/>
      <c r="AN14" s="194"/>
      <c r="AO14" s="195">
        <v>8</v>
      </c>
      <c r="AP14" s="193"/>
      <c r="AQ14" s="194"/>
      <c r="AR14" s="193"/>
      <c r="AS14" s="194"/>
      <c r="AT14" s="193"/>
      <c r="AU14" s="194"/>
      <c r="AV14" s="193"/>
      <c r="AW14" s="194"/>
      <c r="AX14" s="193"/>
      <c r="AY14" s="194"/>
      <c r="AZ14" s="193"/>
      <c r="BA14" s="194"/>
      <c r="BB14" s="196">
        <f t="shared" si="0"/>
        <v>0</v>
      </c>
    </row>
    <row r="15" spans="1:54" x14ac:dyDescent="0.25">
      <c r="A15" s="191" t="s">
        <v>152</v>
      </c>
      <c r="B15" s="192"/>
      <c r="C15" s="45">
        <v>171</v>
      </c>
      <c r="D15" s="45">
        <v>9</v>
      </c>
      <c r="E15" s="193"/>
      <c r="F15" s="194"/>
      <c r="G15" s="193"/>
      <c r="H15" s="194"/>
      <c r="I15" s="193"/>
      <c r="J15" s="194"/>
      <c r="K15" s="193"/>
      <c r="L15" s="194"/>
      <c r="M15" s="193"/>
      <c r="N15" s="194"/>
      <c r="O15" s="195">
        <v>9</v>
      </c>
      <c r="P15" s="193"/>
      <c r="Q15" s="194"/>
      <c r="R15" s="193"/>
      <c r="S15" s="194"/>
      <c r="T15" s="193"/>
      <c r="U15" s="194"/>
      <c r="V15" s="193"/>
      <c r="W15" s="194"/>
      <c r="X15" s="193"/>
      <c r="Y15" s="194"/>
      <c r="Z15" s="193"/>
      <c r="AA15" s="194"/>
      <c r="AB15" s="195">
        <v>9</v>
      </c>
      <c r="AC15" s="193"/>
      <c r="AD15" s="194"/>
      <c r="AE15" s="193"/>
      <c r="AF15" s="194"/>
      <c r="AG15" s="193"/>
      <c r="AH15" s="194"/>
      <c r="AI15" s="193"/>
      <c r="AJ15" s="194"/>
      <c r="AK15" s="193"/>
      <c r="AL15" s="194"/>
      <c r="AM15" s="193"/>
      <c r="AN15" s="194"/>
      <c r="AO15" s="195">
        <v>9</v>
      </c>
      <c r="AP15" s="193"/>
      <c r="AQ15" s="194"/>
      <c r="AR15" s="193"/>
      <c r="AS15" s="194"/>
      <c r="AT15" s="193"/>
      <c r="AU15" s="194"/>
      <c r="AV15" s="193"/>
      <c r="AW15" s="194"/>
      <c r="AX15" s="193"/>
      <c r="AY15" s="194"/>
      <c r="AZ15" s="193"/>
      <c r="BA15" s="194"/>
      <c r="BB15" s="196">
        <f t="shared" si="0"/>
        <v>0</v>
      </c>
    </row>
    <row r="16" spans="1:54" x14ac:dyDescent="0.25">
      <c r="A16" s="191" t="s">
        <v>153</v>
      </c>
      <c r="B16" s="192"/>
      <c r="C16" s="45">
        <v>172</v>
      </c>
      <c r="D16" s="45">
        <v>10</v>
      </c>
      <c r="E16" s="193"/>
      <c r="F16" s="194"/>
      <c r="G16" s="193"/>
      <c r="H16" s="194"/>
      <c r="I16" s="193"/>
      <c r="J16" s="194"/>
      <c r="K16" s="193"/>
      <c r="L16" s="194"/>
      <c r="M16" s="193"/>
      <c r="N16" s="194"/>
      <c r="O16" s="195">
        <v>10</v>
      </c>
      <c r="P16" s="193"/>
      <c r="Q16" s="194"/>
      <c r="R16" s="193"/>
      <c r="S16" s="194"/>
      <c r="T16" s="193"/>
      <c r="U16" s="194"/>
      <c r="V16" s="193"/>
      <c r="W16" s="194"/>
      <c r="X16" s="193"/>
      <c r="Y16" s="194"/>
      <c r="Z16" s="193"/>
      <c r="AA16" s="194"/>
      <c r="AB16" s="195">
        <v>10</v>
      </c>
      <c r="AC16" s="193"/>
      <c r="AD16" s="194"/>
      <c r="AE16" s="193"/>
      <c r="AF16" s="194"/>
      <c r="AG16" s="193"/>
      <c r="AH16" s="194"/>
      <c r="AI16" s="193"/>
      <c r="AJ16" s="194"/>
      <c r="AK16" s="193"/>
      <c r="AL16" s="194"/>
      <c r="AM16" s="193"/>
      <c r="AN16" s="194"/>
      <c r="AO16" s="195">
        <v>10</v>
      </c>
      <c r="AP16" s="193"/>
      <c r="AQ16" s="194"/>
      <c r="AR16" s="193"/>
      <c r="AS16" s="194"/>
      <c r="AT16" s="193"/>
      <c r="AU16" s="194"/>
      <c r="AV16" s="193"/>
      <c r="AW16" s="194"/>
      <c r="AX16" s="193"/>
      <c r="AY16" s="194"/>
      <c r="AZ16" s="193"/>
      <c r="BA16" s="194"/>
      <c r="BB16" s="196">
        <f t="shared" si="0"/>
        <v>0</v>
      </c>
    </row>
    <row r="17" spans="1:54" x14ac:dyDescent="0.25">
      <c r="A17" s="191">
        <v>40157</v>
      </c>
      <c r="B17" s="192"/>
      <c r="C17" s="45">
        <v>173</v>
      </c>
      <c r="D17" s="45">
        <v>11</v>
      </c>
      <c r="E17" s="193"/>
      <c r="F17" s="194"/>
      <c r="G17" s="193"/>
      <c r="H17" s="194"/>
      <c r="I17" s="193"/>
      <c r="J17" s="194"/>
      <c r="K17" s="193"/>
      <c r="L17" s="194"/>
      <c r="M17" s="193"/>
      <c r="N17" s="194"/>
      <c r="O17" s="195">
        <v>11</v>
      </c>
      <c r="P17" s="193"/>
      <c r="Q17" s="194"/>
      <c r="R17" s="193"/>
      <c r="S17" s="194"/>
      <c r="T17" s="193"/>
      <c r="U17" s="194"/>
      <c r="V17" s="193"/>
      <c r="W17" s="194"/>
      <c r="X17" s="193"/>
      <c r="Y17" s="194"/>
      <c r="Z17" s="193"/>
      <c r="AA17" s="194"/>
      <c r="AB17" s="195">
        <v>11</v>
      </c>
      <c r="AC17" s="193"/>
      <c r="AD17" s="194"/>
      <c r="AE17" s="193"/>
      <c r="AF17" s="194"/>
      <c r="AG17" s="193"/>
      <c r="AH17" s="194"/>
      <c r="AI17" s="193"/>
      <c r="AJ17" s="194"/>
      <c r="AK17" s="193"/>
      <c r="AL17" s="194"/>
      <c r="AM17" s="193"/>
      <c r="AN17" s="194"/>
      <c r="AO17" s="195">
        <v>11</v>
      </c>
      <c r="AP17" s="193"/>
      <c r="AQ17" s="194"/>
      <c r="AR17" s="193"/>
      <c r="AS17" s="194"/>
      <c r="AT17" s="193"/>
      <c r="AU17" s="194"/>
      <c r="AV17" s="193"/>
      <c r="AW17" s="194"/>
      <c r="AX17" s="193"/>
      <c r="AY17" s="194"/>
      <c r="AZ17" s="193"/>
      <c r="BA17" s="194"/>
      <c r="BB17" s="196">
        <f t="shared" si="0"/>
        <v>0</v>
      </c>
    </row>
    <row r="18" spans="1:54" x14ac:dyDescent="0.25">
      <c r="A18" s="191">
        <v>40161</v>
      </c>
      <c r="B18" s="192"/>
      <c r="C18" s="45">
        <v>174</v>
      </c>
      <c r="D18" s="45">
        <v>12</v>
      </c>
      <c r="E18" s="193"/>
      <c r="F18" s="194"/>
      <c r="G18" s="193"/>
      <c r="H18" s="194"/>
      <c r="I18" s="193"/>
      <c r="J18" s="194"/>
      <c r="K18" s="193"/>
      <c r="L18" s="194"/>
      <c r="M18" s="193"/>
      <c r="N18" s="194"/>
      <c r="O18" s="195">
        <v>12</v>
      </c>
      <c r="P18" s="193"/>
      <c r="Q18" s="194"/>
      <c r="R18" s="193"/>
      <c r="S18" s="194"/>
      <c r="T18" s="193"/>
      <c r="U18" s="194"/>
      <c r="V18" s="193"/>
      <c r="W18" s="194"/>
      <c r="X18" s="193"/>
      <c r="Y18" s="194"/>
      <c r="Z18" s="193"/>
      <c r="AA18" s="194"/>
      <c r="AB18" s="195">
        <v>12</v>
      </c>
      <c r="AC18" s="193"/>
      <c r="AD18" s="194"/>
      <c r="AE18" s="193"/>
      <c r="AF18" s="194"/>
      <c r="AG18" s="193"/>
      <c r="AH18" s="194"/>
      <c r="AI18" s="193"/>
      <c r="AJ18" s="194"/>
      <c r="AK18" s="193"/>
      <c r="AL18" s="194"/>
      <c r="AM18" s="193"/>
      <c r="AN18" s="194"/>
      <c r="AO18" s="195">
        <v>12</v>
      </c>
      <c r="AP18" s="193"/>
      <c r="AQ18" s="194"/>
      <c r="AR18" s="193"/>
      <c r="AS18" s="194"/>
      <c r="AT18" s="193"/>
      <c r="AU18" s="194"/>
      <c r="AV18" s="193"/>
      <c r="AW18" s="194"/>
      <c r="AX18" s="193"/>
      <c r="AY18" s="194"/>
      <c r="AZ18" s="193"/>
      <c r="BA18" s="194"/>
      <c r="BB18" s="196">
        <f t="shared" si="0"/>
        <v>0</v>
      </c>
    </row>
    <row r="19" spans="1:54" x14ac:dyDescent="0.25">
      <c r="A19" s="191">
        <v>40164</v>
      </c>
      <c r="B19" s="192"/>
      <c r="C19" s="45">
        <v>175</v>
      </c>
      <c r="D19" s="45">
        <v>13</v>
      </c>
      <c r="E19" s="193"/>
      <c r="F19" s="194"/>
      <c r="G19" s="193"/>
      <c r="H19" s="194"/>
      <c r="I19" s="193"/>
      <c r="J19" s="194"/>
      <c r="K19" s="193"/>
      <c r="L19" s="194"/>
      <c r="M19" s="193"/>
      <c r="N19" s="194"/>
      <c r="O19" s="195">
        <v>13</v>
      </c>
      <c r="P19" s="193"/>
      <c r="Q19" s="194"/>
      <c r="R19" s="193"/>
      <c r="S19" s="194"/>
      <c r="T19" s="193"/>
      <c r="U19" s="194"/>
      <c r="V19" s="193"/>
      <c r="W19" s="194"/>
      <c r="X19" s="193"/>
      <c r="Y19" s="194"/>
      <c r="Z19" s="193"/>
      <c r="AA19" s="194"/>
      <c r="AB19" s="195">
        <v>13</v>
      </c>
      <c r="AC19" s="193"/>
      <c r="AD19" s="194"/>
      <c r="AE19" s="193"/>
      <c r="AF19" s="194"/>
      <c r="AG19" s="193"/>
      <c r="AH19" s="194"/>
      <c r="AI19" s="193"/>
      <c r="AJ19" s="194"/>
      <c r="AK19" s="193"/>
      <c r="AL19" s="194"/>
      <c r="AM19" s="193"/>
      <c r="AN19" s="194"/>
      <c r="AO19" s="195">
        <v>13</v>
      </c>
      <c r="AP19" s="193"/>
      <c r="AQ19" s="194"/>
      <c r="AR19" s="193"/>
      <c r="AS19" s="194"/>
      <c r="AT19" s="193"/>
      <c r="AU19" s="194"/>
      <c r="AV19" s="193"/>
      <c r="AW19" s="194"/>
      <c r="AX19" s="193"/>
      <c r="AY19" s="194"/>
      <c r="AZ19" s="193"/>
      <c r="BA19" s="194"/>
      <c r="BB19" s="196">
        <f t="shared" si="0"/>
        <v>0</v>
      </c>
    </row>
    <row r="20" spans="1:54" x14ac:dyDescent="0.25">
      <c r="A20" s="191">
        <v>40166</v>
      </c>
      <c r="B20" s="192"/>
      <c r="C20" s="45">
        <v>176</v>
      </c>
      <c r="D20" s="45">
        <v>14</v>
      </c>
      <c r="E20" s="193"/>
      <c r="F20" s="194"/>
      <c r="G20" s="193"/>
      <c r="H20" s="194"/>
      <c r="I20" s="193"/>
      <c r="J20" s="194"/>
      <c r="K20" s="193"/>
      <c r="L20" s="194"/>
      <c r="M20" s="193"/>
      <c r="N20" s="194"/>
      <c r="O20" s="195">
        <v>14</v>
      </c>
      <c r="P20" s="193"/>
      <c r="Q20" s="194"/>
      <c r="R20" s="193"/>
      <c r="S20" s="194"/>
      <c r="T20" s="193"/>
      <c r="U20" s="194"/>
      <c r="V20" s="193"/>
      <c r="W20" s="194"/>
      <c r="X20" s="193"/>
      <c r="Y20" s="194"/>
      <c r="Z20" s="193"/>
      <c r="AA20" s="194"/>
      <c r="AB20" s="195">
        <v>14</v>
      </c>
      <c r="AC20" s="193"/>
      <c r="AD20" s="194"/>
      <c r="AE20" s="193"/>
      <c r="AF20" s="194"/>
      <c r="AG20" s="193"/>
      <c r="AH20" s="194"/>
      <c r="AI20" s="193"/>
      <c r="AJ20" s="194"/>
      <c r="AK20" s="193"/>
      <c r="AL20" s="194"/>
      <c r="AM20" s="193"/>
      <c r="AN20" s="194"/>
      <c r="AO20" s="195">
        <v>14</v>
      </c>
      <c r="AP20" s="193"/>
      <c r="AQ20" s="194"/>
      <c r="AR20" s="193"/>
      <c r="AS20" s="194"/>
      <c r="AT20" s="193"/>
      <c r="AU20" s="194"/>
      <c r="AV20" s="193"/>
      <c r="AW20" s="194"/>
      <c r="AX20" s="193"/>
      <c r="AY20" s="194"/>
      <c r="AZ20" s="193"/>
      <c r="BA20" s="194"/>
      <c r="BB20" s="196">
        <f t="shared" si="0"/>
        <v>0</v>
      </c>
    </row>
    <row r="21" spans="1:54" x14ac:dyDescent="0.25">
      <c r="A21" s="191">
        <v>40169</v>
      </c>
      <c r="B21" s="192"/>
      <c r="C21" s="45">
        <v>177</v>
      </c>
      <c r="D21" s="45">
        <v>15</v>
      </c>
      <c r="E21" s="193"/>
      <c r="F21" s="194"/>
      <c r="G21" s="193"/>
      <c r="H21" s="194"/>
      <c r="I21" s="193"/>
      <c r="J21" s="194"/>
      <c r="K21" s="193"/>
      <c r="L21" s="194"/>
      <c r="M21" s="193"/>
      <c r="N21" s="194"/>
      <c r="O21" s="195">
        <v>15</v>
      </c>
      <c r="P21" s="193"/>
      <c r="Q21" s="194"/>
      <c r="R21" s="193"/>
      <c r="S21" s="194"/>
      <c r="T21" s="193"/>
      <c r="U21" s="194"/>
      <c r="V21" s="193"/>
      <c r="W21" s="194"/>
      <c r="X21" s="193"/>
      <c r="Y21" s="194"/>
      <c r="Z21" s="193"/>
      <c r="AA21" s="194"/>
      <c r="AB21" s="195">
        <v>15</v>
      </c>
      <c r="AC21" s="193"/>
      <c r="AD21" s="194"/>
      <c r="AE21" s="193"/>
      <c r="AF21" s="194"/>
      <c r="AG21" s="193"/>
      <c r="AH21" s="194"/>
      <c r="AI21" s="193"/>
      <c r="AJ21" s="194"/>
      <c r="AK21" s="193"/>
      <c r="AL21" s="194"/>
      <c r="AM21" s="193"/>
      <c r="AN21" s="194"/>
      <c r="AO21" s="195">
        <v>15</v>
      </c>
      <c r="AP21" s="193"/>
      <c r="AQ21" s="194"/>
      <c r="AR21" s="193"/>
      <c r="AS21" s="194"/>
      <c r="AT21" s="193"/>
      <c r="AU21" s="194"/>
      <c r="AV21" s="193"/>
      <c r="AW21" s="194"/>
      <c r="AX21" s="193"/>
      <c r="AY21" s="194"/>
      <c r="AZ21" s="193"/>
      <c r="BA21" s="194"/>
      <c r="BB21" s="196">
        <f t="shared" si="0"/>
        <v>0</v>
      </c>
    </row>
    <row r="22" spans="1:54" x14ac:dyDescent="0.25">
      <c r="A22" s="191">
        <v>40178</v>
      </c>
      <c r="B22" s="192"/>
      <c r="C22" s="45">
        <v>178</v>
      </c>
      <c r="D22" s="45">
        <v>16</v>
      </c>
      <c r="E22" s="193"/>
      <c r="F22" s="194"/>
      <c r="G22" s="193"/>
      <c r="H22" s="194"/>
      <c r="I22" s="193"/>
      <c r="J22" s="194"/>
      <c r="K22" s="193"/>
      <c r="L22" s="194"/>
      <c r="M22" s="193"/>
      <c r="N22" s="194"/>
      <c r="O22" s="195">
        <v>16</v>
      </c>
      <c r="P22" s="193"/>
      <c r="Q22" s="194"/>
      <c r="R22" s="193"/>
      <c r="S22" s="194"/>
      <c r="T22" s="193"/>
      <c r="U22" s="194"/>
      <c r="V22" s="193"/>
      <c r="W22" s="194"/>
      <c r="X22" s="193"/>
      <c r="Y22" s="194"/>
      <c r="Z22" s="193"/>
      <c r="AA22" s="194"/>
      <c r="AB22" s="195">
        <v>16</v>
      </c>
      <c r="AC22" s="193"/>
      <c r="AD22" s="194"/>
      <c r="AE22" s="193"/>
      <c r="AF22" s="194"/>
      <c r="AG22" s="193"/>
      <c r="AH22" s="194"/>
      <c r="AI22" s="193"/>
      <c r="AJ22" s="194"/>
      <c r="AK22" s="193"/>
      <c r="AL22" s="194"/>
      <c r="AM22" s="193"/>
      <c r="AN22" s="194"/>
      <c r="AO22" s="195">
        <v>16</v>
      </c>
      <c r="AP22" s="193"/>
      <c r="AQ22" s="194"/>
      <c r="AR22" s="193"/>
      <c r="AS22" s="194"/>
      <c r="AT22" s="193"/>
      <c r="AU22" s="194"/>
      <c r="AV22" s="193"/>
      <c r="AW22" s="194"/>
      <c r="AX22" s="193"/>
      <c r="AY22" s="194"/>
      <c r="AZ22" s="193"/>
      <c r="BA22" s="194"/>
      <c r="BB22" s="196">
        <f t="shared" si="0"/>
        <v>0</v>
      </c>
    </row>
    <row r="23" spans="1:54" x14ac:dyDescent="0.25">
      <c r="A23" s="191" t="s">
        <v>154</v>
      </c>
      <c r="B23" s="192"/>
      <c r="C23" s="45">
        <v>179</v>
      </c>
      <c r="D23" s="45">
        <v>17</v>
      </c>
      <c r="E23" s="193"/>
      <c r="F23" s="194"/>
      <c r="G23" s="193"/>
      <c r="H23" s="194"/>
      <c r="I23" s="193"/>
      <c r="J23" s="194"/>
      <c r="K23" s="193"/>
      <c r="L23" s="194"/>
      <c r="M23" s="193"/>
      <c r="N23" s="194"/>
      <c r="O23" s="195">
        <v>17</v>
      </c>
      <c r="P23" s="193"/>
      <c r="Q23" s="194"/>
      <c r="R23" s="193"/>
      <c r="S23" s="194"/>
      <c r="T23" s="193"/>
      <c r="U23" s="194"/>
      <c r="V23" s="193"/>
      <c r="W23" s="194"/>
      <c r="X23" s="193"/>
      <c r="Y23" s="194"/>
      <c r="Z23" s="193"/>
      <c r="AA23" s="194"/>
      <c r="AB23" s="195">
        <v>17</v>
      </c>
      <c r="AC23" s="193"/>
      <c r="AD23" s="194"/>
      <c r="AE23" s="193"/>
      <c r="AF23" s="194"/>
      <c r="AG23" s="193"/>
      <c r="AH23" s="194"/>
      <c r="AI23" s="193"/>
      <c r="AJ23" s="194"/>
      <c r="AK23" s="193"/>
      <c r="AL23" s="194"/>
      <c r="AM23" s="193"/>
      <c r="AN23" s="194"/>
      <c r="AO23" s="195">
        <v>17</v>
      </c>
      <c r="AP23" s="193"/>
      <c r="AQ23" s="194"/>
      <c r="AR23" s="193"/>
      <c r="AS23" s="194"/>
      <c r="AT23" s="193"/>
      <c r="AU23" s="194"/>
      <c r="AV23" s="193"/>
      <c r="AW23" s="194"/>
      <c r="AX23" s="193"/>
      <c r="AY23" s="194"/>
      <c r="AZ23" s="193"/>
      <c r="BA23" s="194"/>
      <c r="BB23" s="196">
        <f t="shared" si="0"/>
        <v>0</v>
      </c>
    </row>
    <row r="24" spans="1:54" x14ac:dyDescent="0.25">
      <c r="A24" s="191" t="s">
        <v>154</v>
      </c>
      <c r="B24" s="192"/>
      <c r="C24" s="45">
        <v>180</v>
      </c>
      <c r="D24" s="45">
        <v>18</v>
      </c>
      <c r="E24" s="193"/>
      <c r="F24" s="194"/>
      <c r="G24" s="193"/>
      <c r="H24" s="194"/>
      <c r="I24" s="193"/>
      <c r="J24" s="194"/>
      <c r="K24" s="193"/>
      <c r="L24" s="194"/>
      <c r="M24" s="193"/>
      <c r="N24" s="194"/>
      <c r="O24" s="195">
        <v>18</v>
      </c>
      <c r="P24" s="193"/>
      <c r="Q24" s="194"/>
      <c r="R24" s="193"/>
      <c r="S24" s="194"/>
      <c r="T24" s="193"/>
      <c r="U24" s="194"/>
      <c r="V24" s="193"/>
      <c r="W24" s="194"/>
      <c r="X24" s="193"/>
      <c r="Y24" s="194"/>
      <c r="Z24" s="193"/>
      <c r="AA24" s="194"/>
      <c r="AB24" s="195">
        <v>18</v>
      </c>
      <c r="AC24" s="193"/>
      <c r="AD24" s="194"/>
      <c r="AE24" s="193"/>
      <c r="AF24" s="194"/>
      <c r="AG24" s="193"/>
      <c r="AH24" s="194"/>
      <c r="AI24" s="193"/>
      <c r="AJ24" s="194"/>
      <c r="AK24" s="193"/>
      <c r="AL24" s="194"/>
      <c r="AM24" s="193"/>
      <c r="AN24" s="194"/>
      <c r="AO24" s="195">
        <v>18</v>
      </c>
      <c r="AP24" s="193"/>
      <c r="AQ24" s="194"/>
      <c r="AR24" s="193"/>
      <c r="AS24" s="194"/>
      <c r="AT24" s="193"/>
      <c r="AU24" s="194"/>
      <c r="AV24" s="193"/>
      <c r="AW24" s="194"/>
      <c r="AX24" s="193"/>
      <c r="AY24" s="194"/>
      <c r="AZ24" s="193"/>
      <c r="BA24" s="194"/>
      <c r="BB24" s="196">
        <f t="shared" si="0"/>
        <v>0</v>
      </c>
    </row>
    <row r="25" spans="1:54" x14ac:dyDescent="0.25">
      <c r="A25" s="191" t="s">
        <v>154</v>
      </c>
      <c r="B25" s="192"/>
      <c r="C25" s="45">
        <v>181</v>
      </c>
      <c r="D25" s="45">
        <v>19</v>
      </c>
      <c r="E25" s="193"/>
      <c r="F25" s="194"/>
      <c r="G25" s="193"/>
      <c r="H25" s="194"/>
      <c r="I25" s="193"/>
      <c r="J25" s="194"/>
      <c r="K25" s="193"/>
      <c r="L25" s="194"/>
      <c r="M25" s="193"/>
      <c r="N25" s="194"/>
      <c r="O25" s="195">
        <v>19</v>
      </c>
      <c r="P25" s="193"/>
      <c r="Q25" s="194"/>
      <c r="R25" s="193"/>
      <c r="S25" s="194"/>
      <c r="T25" s="193"/>
      <c r="U25" s="194"/>
      <c r="V25" s="193"/>
      <c r="W25" s="194"/>
      <c r="X25" s="193"/>
      <c r="Y25" s="194"/>
      <c r="Z25" s="193"/>
      <c r="AA25" s="194"/>
      <c r="AB25" s="195">
        <v>19</v>
      </c>
      <c r="AC25" s="193"/>
      <c r="AD25" s="194"/>
      <c r="AE25" s="193"/>
      <c r="AF25" s="194"/>
      <c r="AG25" s="193"/>
      <c r="AH25" s="194"/>
      <c r="AI25" s="193"/>
      <c r="AJ25" s="194"/>
      <c r="AK25" s="193"/>
      <c r="AL25" s="194"/>
      <c r="AM25" s="193"/>
      <c r="AN25" s="194"/>
      <c r="AO25" s="195">
        <v>19</v>
      </c>
      <c r="AP25" s="193"/>
      <c r="AQ25" s="194"/>
      <c r="AR25" s="193"/>
      <c r="AS25" s="194"/>
      <c r="AT25" s="193"/>
      <c r="AU25" s="194"/>
      <c r="AV25" s="193"/>
      <c r="AW25" s="194"/>
      <c r="AX25" s="193"/>
      <c r="AY25" s="194"/>
      <c r="AZ25" s="193"/>
      <c r="BA25" s="194"/>
      <c r="BB25" s="196">
        <f t="shared" si="0"/>
        <v>0</v>
      </c>
    </row>
    <row r="26" spans="1:54" x14ac:dyDescent="0.25">
      <c r="A26" s="191" t="s">
        <v>154</v>
      </c>
      <c r="B26" s="192"/>
      <c r="C26" s="45">
        <v>182</v>
      </c>
      <c r="D26" s="45">
        <v>20</v>
      </c>
      <c r="E26" s="193"/>
      <c r="F26" s="194"/>
      <c r="G26" s="193"/>
      <c r="H26" s="194"/>
      <c r="I26" s="193"/>
      <c r="J26" s="194"/>
      <c r="K26" s="193"/>
      <c r="L26" s="194"/>
      <c r="M26" s="193"/>
      <c r="N26" s="194"/>
      <c r="O26" s="195">
        <v>20</v>
      </c>
      <c r="P26" s="193"/>
      <c r="Q26" s="194"/>
      <c r="R26" s="193"/>
      <c r="S26" s="194"/>
      <c r="T26" s="193"/>
      <c r="U26" s="194"/>
      <c r="V26" s="193"/>
      <c r="W26" s="194"/>
      <c r="X26" s="193"/>
      <c r="Y26" s="194"/>
      <c r="Z26" s="193"/>
      <c r="AA26" s="194"/>
      <c r="AB26" s="195">
        <v>20</v>
      </c>
      <c r="AC26" s="193"/>
      <c r="AD26" s="194"/>
      <c r="AE26" s="193"/>
      <c r="AF26" s="194"/>
      <c r="AG26" s="193"/>
      <c r="AH26" s="194"/>
      <c r="AI26" s="193"/>
      <c r="AJ26" s="194"/>
      <c r="AK26" s="193"/>
      <c r="AL26" s="194"/>
      <c r="AM26" s="193"/>
      <c r="AN26" s="194"/>
      <c r="AO26" s="195">
        <v>20</v>
      </c>
      <c r="AP26" s="193"/>
      <c r="AQ26" s="194"/>
      <c r="AR26" s="193"/>
      <c r="AS26" s="194"/>
      <c r="AT26" s="193"/>
      <c r="AU26" s="194"/>
      <c r="AV26" s="193"/>
      <c r="AW26" s="194"/>
      <c r="AX26" s="193"/>
      <c r="AY26" s="194"/>
      <c r="AZ26" s="193"/>
      <c r="BA26" s="194"/>
      <c r="BB26" s="196">
        <f t="shared" si="0"/>
        <v>0</v>
      </c>
    </row>
    <row r="27" spans="1:54" x14ac:dyDescent="0.25">
      <c r="A27" s="191" t="s">
        <v>154</v>
      </c>
      <c r="B27" s="192"/>
      <c r="C27" s="45">
        <v>183</v>
      </c>
      <c r="D27" s="45">
        <v>21</v>
      </c>
      <c r="E27" s="193"/>
      <c r="F27" s="194"/>
      <c r="G27" s="193"/>
      <c r="H27" s="194"/>
      <c r="I27" s="193"/>
      <c r="J27" s="194"/>
      <c r="K27" s="193"/>
      <c r="L27" s="194"/>
      <c r="M27" s="193"/>
      <c r="N27" s="194"/>
      <c r="O27" s="195">
        <v>21</v>
      </c>
      <c r="P27" s="193"/>
      <c r="Q27" s="194"/>
      <c r="R27" s="193"/>
      <c r="S27" s="194"/>
      <c r="T27" s="193"/>
      <c r="U27" s="194"/>
      <c r="V27" s="193"/>
      <c r="W27" s="194"/>
      <c r="X27" s="193"/>
      <c r="Y27" s="194"/>
      <c r="Z27" s="193"/>
      <c r="AA27" s="194"/>
      <c r="AB27" s="195">
        <v>21</v>
      </c>
      <c r="AC27" s="193"/>
      <c r="AD27" s="194">
        <f>X27</f>
        <v>0</v>
      </c>
      <c r="AE27" s="193"/>
      <c r="AF27" s="194"/>
      <c r="AG27" s="193"/>
      <c r="AH27" s="194"/>
      <c r="AI27" s="193"/>
      <c r="AJ27" s="194"/>
      <c r="AK27" s="193"/>
      <c r="AL27" s="194"/>
      <c r="AM27" s="193"/>
      <c r="AN27" s="194"/>
      <c r="AO27" s="195">
        <v>21</v>
      </c>
      <c r="AP27" s="193"/>
      <c r="AQ27" s="194"/>
      <c r="AR27" s="193"/>
      <c r="AS27" s="194"/>
      <c r="AT27" s="193"/>
      <c r="AU27" s="194"/>
      <c r="AV27" s="193"/>
      <c r="AW27" s="194"/>
      <c r="AX27" s="193"/>
      <c r="AY27" s="194"/>
      <c r="AZ27" s="193"/>
      <c r="BA27" s="194"/>
      <c r="BB27" s="196"/>
    </row>
    <row r="28" spans="1:54" x14ac:dyDescent="0.25">
      <c r="A28" s="197">
        <v>40178</v>
      </c>
      <c r="B28" s="198"/>
      <c r="C28" s="45">
        <v>184</v>
      </c>
      <c r="D28" s="45">
        <v>22</v>
      </c>
      <c r="E28" s="199"/>
      <c r="F28" s="200"/>
      <c r="G28" s="199"/>
      <c r="H28" s="200"/>
      <c r="I28" s="199"/>
      <c r="J28" s="200"/>
      <c r="K28" s="199"/>
      <c r="L28" s="200"/>
      <c r="M28" s="199"/>
      <c r="N28" s="200"/>
      <c r="O28" s="195">
        <v>22</v>
      </c>
      <c r="P28" s="199"/>
      <c r="Q28" s="200"/>
      <c r="R28" s="199"/>
      <c r="S28" s="200"/>
      <c r="T28" s="199"/>
      <c r="U28" s="200"/>
      <c r="V28" s="199"/>
      <c r="W28" s="200"/>
      <c r="X28" s="199"/>
      <c r="Y28" s="200"/>
      <c r="Z28" s="199"/>
      <c r="AA28" s="200"/>
      <c r="AB28" s="195">
        <v>22</v>
      </c>
      <c r="AC28" s="199">
        <f>AA28</f>
        <v>0</v>
      </c>
      <c r="AD28" s="200"/>
      <c r="AE28" s="199"/>
      <c r="AF28" s="200"/>
      <c r="AG28" s="199"/>
      <c r="AH28" s="200"/>
      <c r="AI28" s="199"/>
      <c r="AJ28" s="200"/>
      <c r="AK28" s="199"/>
      <c r="AL28" s="200"/>
      <c r="AM28" s="199"/>
      <c r="AN28" s="200"/>
      <c r="AO28" s="195">
        <v>22</v>
      </c>
      <c r="AP28" s="199"/>
      <c r="AQ28" s="200"/>
      <c r="AR28" s="199"/>
      <c r="AS28" s="200"/>
      <c r="AT28" s="199"/>
      <c r="AU28" s="200"/>
      <c r="AV28" s="199"/>
      <c r="AW28" s="200"/>
      <c r="AX28" s="199"/>
      <c r="AY28" s="200"/>
      <c r="AZ28" s="199"/>
      <c r="BA28" s="200"/>
      <c r="BB28" s="201"/>
    </row>
    <row r="29" spans="1:54" s="207" customFormat="1" ht="20.25" x14ac:dyDescent="0.3">
      <c r="A29" s="202">
        <v>40178</v>
      </c>
      <c r="B29" s="203" t="s">
        <v>42</v>
      </c>
      <c r="C29" s="203"/>
      <c r="D29" s="204">
        <v>23</v>
      </c>
      <c r="E29" s="173">
        <f t="shared" ref="E29:N29" si="1">SUM(E7:E28)</f>
        <v>180000</v>
      </c>
      <c r="F29" s="205">
        <f t="shared" si="1"/>
        <v>0</v>
      </c>
      <c r="G29" s="173">
        <f t="shared" si="1"/>
        <v>75000</v>
      </c>
      <c r="H29" s="205">
        <f t="shared" si="1"/>
        <v>0</v>
      </c>
      <c r="I29" s="173">
        <f t="shared" si="1"/>
        <v>120000</v>
      </c>
      <c r="J29" s="205">
        <f t="shared" si="1"/>
        <v>0</v>
      </c>
      <c r="K29" s="173">
        <f t="shared" si="1"/>
        <v>5250</v>
      </c>
      <c r="L29" s="205">
        <f t="shared" si="1"/>
        <v>0</v>
      </c>
      <c r="M29" s="173">
        <f t="shared" si="1"/>
        <v>0</v>
      </c>
      <c r="N29" s="205">
        <f t="shared" si="1"/>
        <v>75350</v>
      </c>
      <c r="O29" s="172">
        <v>23</v>
      </c>
      <c r="P29" s="173">
        <f t="shared" ref="P29:AA29" si="2">SUM(P7:P28)</f>
        <v>224000</v>
      </c>
      <c r="Q29" s="205">
        <f t="shared" si="2"/>
        <v>0</v>
      </c>
      <c r="R29" s="173">
        <f t="shared" si="2"/>
        <v>0</v>
      </c>
      <c r="S29" s="205">
        <f t="shared" si="2"/>
        <v>85000</v>
      </c>
      <c r="T29" s="173">
        <f t="shared" si="2"/>
        <v>0</v>
      </c>
      <c r="U29" s="205">
        <f t="shared" si="2"/>
        <v>171000</v>
      </c>
      <c r="V29" s="173">
        <f t="shared" si="2"/>
        <v>0</v>
      </c>
      <c r="W29" s="205">
        <f t="shared" si="2"/>
        <v>0</v>
      </c>
      <c r="X29" s="173">
        <f t="shared" si="2"/>
        <v>0</v>
      </c>
      <c r="Y29" s="205">
        <f t="shared" si="2"/>
        <v>0</v>
      </c>
      <c r="Z29" s="173">
        <f t="shared" si="2"/>
        <v>0</v>
      </c>
      <c r="AA29" s="205">
        <f t="shared" si="2"/>
        <v>0</v>
      </c>
      <c r="AB29" s="173">
        <v>23</v>
      </c>
      <c r="AC29" s="173">
        <f t="shared" ref="AC29:AN29" si="3">SUM(AC7:AC28)</f>
        <v>0</v>
      </c>
      <c r="AD29" s="205">
        <f t="shared" si="3"/>
        <v>24000</v>
      </c>
      <c r="AE29" s="173">
        <f t="shared" si="3"/>
        <v>0</v>
      </c>
      <c r="AF29" s="205">
        <f t="shared" si="3"/>
        <v>1262000</v>
      </c>
      <c r="AG29" s="173">
        <f t="shared" si="3"/>
        <v>834000</v>
      </c>
      <c r="AH29" s="205">
        <f t="shared" si="3"/>
        <v>0</v>
      </c>
      <c r="AI29" s="173">
        <f t="shared" si="3"/>
        <v>33000</v>
      </c>
      <c r="AJ29" s="205">
        <f t="shared" si="3"/>
        <v>0</v>
      </c>
      <c r="AK29" s="173">
        <f t="shared" si="3"/>
        <v>60000</v>
      </c>
      <c r="AL29" s="205">
        <f t="shared" si="3"/>
        <v>0</v>
      </c>
      <c r="AM29" s="173">
        <f t="shared" si="3"/>
        <v>18000</v>
      </c>
      <c r="AN29" s="205">
        <f t="shared" si="3"/>
        <v>0</v>
      </c>
      <c r="AO29" s="172">
        <v>23</v>
      </c>
      <c r="AP29" s="173">
        <f t="shared" ref="AP29:BA29" si="4">SUM(AP7:AP28)</f>
        <v>10600</v>
      </c>
      <c r="AQ29" s="205">
        <f t="shared" si="4"/>
        <v>0</v>
      </c>
      <c r="AR29" s="173">
        <f t="shared" si="4"/>
        <v>5500</v>
      </c>
      <c r="AS29" s="205">
        <f t="shared" si="4"/>
        <v>0</v>
      </c>
      <c r="AT29" s="173">
        <f t="shared" si="4"/>
        <v>26500</v>
      </c>
      <c r="AU29" s="205">
        <f t="shared" si="4"/>
        <v>0</v>
      </c>
      <c r="AV29" s="173">
        <f t="shared" si="4"/>
        <v>12000</v>
      </c>
      <c r="AW29" s="205">
        <f t="shared" si="4"/>
        <v>0</v>
      </c>
      <c r="AX29" s="173">
        <f t="shared" si="4"/>
        <v>6500</v>
      </c>
      <c r="AY29" s="205">
        <f t="shared" si="4"/>
        <v>0</v>
      </c>
      <c r="AZ29" s="173">
        <f t="shared" si="4"/>
        <v>7000</v>
      </c>
      <c r="BA29" s="205">
        <f t="shared" si="4"/>
        <v>0</v>
      </c>
      <c r="BB29" s="206">
        <f>E29+G29+I29+K29+M29+P29+R29+T29+V29+X29+Z29+AC29+AE29+AG29+AI29+AK29+AM29+AP29+AR29+AT29+AV29+AX29+AZ29-BA29-AY29-AW29-AU29-AS29-AQ29-AN29-AL29-AJ29-AH29-AF29-AD29-AA29-Y29-W29-U29-S29-Q29-N29-L29-J29-H29-F29</f>
        <v>0</v>
      </c>
    </row>
    <row r="31" spans="1:54" x14ac:dyDescent="0.25">
      <c r="E31" s="208" t="s">
        <v>155</v>
      </c>
      <c r="I31" s="209"/>
    </row>
    <row r="32" spans="1:54" x14ac:dyDescent="0.25">
      <c r="E32" s="210">
        <v>20012</v>
      </c>
      <c r="F32" s="211" t="s">
        <v>145</v>
      </c>
      <c r="G32" s="211"/>
      <c r="H32" s="211"/>
      <c r="I32" s="239">
        <f>U29-T29</f>
        <v>171000</v>
      </c>
      <c r="K32" s="176" t="s">
        <v>180</v>
      </c>
    </row>
    <row r="33" spans="1:53" ht="16.5" thickBot="1" x14ac:dyDescent="0.3">
      <c r="E33" s="210">
        <v>20018</v>
      </c>
      <c r="F33" s="211" t="s">
        <v>146</v>
      </c>
      <c r="G33" s="211"/>
      <c r="H33" s="211"/>
      <c r="I33" s="240">
        <f>W29</f>
        <v>0</v>
      </c>
      <c r="K33" s="176" t="s">
        <v>181</v>
      </c>
      <c r="AU33" s="213"/>
    </row>
    <row r="34" spans="1:53" s="207" customFormat="1" ht="21" thickBot="1" x14ac:dyDescent="0.35">
      <c r="A34" s="214"/>
      <c r="B34" s="215"/>
      <c r="C34" s="215"/>
      <c r="D34" s="215"/>
      <c r="E34" s="211"/>
      <c r="F34" s="211"/>
      <c r="G34" s="211"/>
      <c r="H34" s="211"/>
      <c r="I34" s="241">
        <f>SUM(I32:I33)</f>
        <v>171000</v>
      </c>
      <c r="J34" s="211"/>
      <c r="K34" s="211"/>
      <c r="L34" s="211"/>
      <c r="M34" s="211"/>
      <c r="N34" s="211"/>
      <c r="O34" s="211"/>
      <c r="P34" s="217"/>
      <c r="Q34" s="217"/>
      <c r="R34" s="211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</row>
    <row r="35" spans="1:53" x14ac:dyDescent="0.25">
      <c r="A35" s="177" t="s">
        <v>156</v>
      </c>
      <c r="P35" s="243"/>
      <c r="Q35" s="244"/>
      <c r="R35" s="244"/>
      <c r="S35" s="244"/>
      <c r="T35" s="244"/>
      <c r="U35" s="209"/>
    </row>
    <row r="36" spans="1:53" x14ac:dyDescent="0.25">
      <c r="A36" s="219"/>
      <c r="B36" s="60"/>
      <c r="C36" s="61"/>
      <c r="D36" s="220"/>
      <c r="E36" s="295" t="s">
        <v>151</v>
      </c>
      <c r="F36" s="296"/>
      <c r="G36" s="297" t="s">
        <v>157</v>
      </c>
      <c r="H36" s="297"/>
      <c r="I36" s="295" t="s">
        <v>158</v>
      </c>
      <c r="J36" s="296"/>
      <c r="K36" s="297" t="s">
        <v>159</v>
      </c>
      <c r="L36" s="298"/>
      <c r="P36" s="244"/>
      <c r="Q36" s="244"/>
      <c r="R36" s="244"/>
      <c r="S36" s="244"/>
      <c r="T36" s="244"/>
      <c r="U36" s="209"/>
    </row>
    <row r="37" spans="1:53" x14ac:dyDescent="0.25">
      <c r="A37" s="182" t="s">
        <v>160</v>
      </c>
      <c r="B37" s="62" t="s">
        <v>161</v>
      </c>
      <c r="C37" s="63"/>
      <c r="D37" s="221"/>
      <c r="E37" s="37" t="s">
        <v>9</v>
      </c>
      <c r="F37" s="37" t="s">
        <v>10</v>
      </c>
      <c r="G37" s="37" t="s">
        <v>9</v>
      </c>
      <c r="H37" s="37" t="s">
        <v>10</v>
      </c>
      <c r="I37" s="37" t="s">
        <v>9</v>
      </c>
      <c r="J37" s="37" t="s">
        <v>10</v>
      </c>
      <c r="K37" s="37" t="s">
        <v>9</v>
      </c>
      <c r="L37" s="37" t="s">
        <v>10</v>
      </c>
      <c r="P37" s="245"/>
      <c r="Q37" s="246"/>
      <c r="R37" s="246"/>
      <c r="S37" s="246"/>
      <c r="T37" s="246"/>
      <c r="U37" s="209"/>
    </row>
    <row r="38" spans="1:53" x14ac:dyDescent="0.25">
      <c r="A38" s="222">
        <v>1230</v>
      </c>
      <c r="B38" s="223" t="s">
        <v>141</v>
      </c>
      <c r="C38" s="64"/>
      <c r="D38" s="224"/>
      <c r="E38" s="187">
        <f>E29</f>
        <v>180000</v>
      </c>
      <c r="F38" s="188"/>
      <c r="G38" s="187"/>
      <c r="H38" s="188"/>
      <c r="I38" s="187"/>
      <c r="J38" s="188"/>
      <c r="K38" s="187"/>
      <c r="L38" s="225"/>
      <c r="P38" s="244"/>
      <c r="Q38" s="244"/>
      <c r="R38" s="244"/>
      <c r="S38" s="244"/>
      <c r="T38" s="244"/>
      <c r="U38" s="209"/>
    </row>
    <row r="39" spans="1:53" x14ac:dyDescent="0.25">
      <c r="A39" s="226">
        <v>1250</v>
      </c>
      <c r="B39" s="227" t="s">
        <v>142</v>
      </c>
      <c r="C39" s="65"/>
      <c r="D39" s="228"/>
      <c r="E39" s="193">
        <f>G29</f>
        <v>75000</v>
      </c>
      <c r="F39" s="194"/>
      <c r="G39" s="193"/>
      <c r="H39" s="194"/>
      <c r="I39" s="193"/>
      <c r="J39" s="194"/>
      <c r="K39" s="193"/>
      <c r="L39" s="229"/>
      <c r="P39" s="244"/>
      <c r="Q39" s="244"/>
      <c r="R39" s="244"/>
      <c r="S39" s="244"/>
      <c r="T39" s="244"/>
      <c r="U39" s="209"/>
    </row>
    <row r="40" spans="1:53" x14ac:dyDescent="0.25">
      <c r="A40" s="226">
        <v>1460</v>
      </c>
      <c r="B40" s="227" t="s">
        <v>143</v>
      </c>
      <c r="C40" s="65"/>
      <c r="D40" s="228"/>
      <c r="E40" s="193">
        <f>I29</f>
        <v>120000</v>
      </c>
      <c r="F40" s="194"/>
      <c r="G40" s="193"/>
      <c r="H40" s="194"/>
      <c r="I40" s="193"/>
      <c r="J40" s="194"/>
      <c r="K40" s="193"/>
      <c r="L40" s="229"/>
      <c r="P40" s="244"/>
      <c r="Q40" s="244"/>
      <c r="R40" s="244"/>
      <c r="S40" s="244"/>
      <c r="T40" s="244"/>
      <c r="U40" s="209"/>
    </row>
    <row r="41" spans="1:53" x14ac:dyDescent="0.25">
      <c r="A41" s="226">
        <v>1900</v>
      </c>
      <c r="B41" s="227" t="s">
        <v>3</v>
      </c>
      <c r="C41" s="65"/>
      <c r="D41" s="228"/>
      <c r="E41" s="193">
        <f>K29-L29</f>
        <v>5250</v>
      </c>
      <c r="F41" s="194"/>
      <c r="G41" s="193"/>
      <c r="H41" s="194"/>
      <c r="I41" s="193"/>
      <c r="J41" s="194"/>
      <c r="K41" s="193"/>
      <c r="L41" s="229"/>
      <c r="P41" s="244"/>
      <c r="Q41" s="244"/>
      <c r="R41" s="244"/>
      <c r="S41" s="244"/>
      <c r="T41" s="244"/>
      <c r="U41" s="209"/>
    </row>
    <row r="42" spans="1:53" x14ac:dyDescent="0.25">
      <c r="A42" s="226">
        <v>2050</v>
      </c>
      <c r="B42" s="227" t="s">
        <v>144</v>
      </c>
      <c r="C42" s="65"/>
      <c r="D42" s="228"/>
      <c r="E42" s="193"/>
      <c r="F42" s="194">
        <f>N29</f>
        <v>75350</v>
      </c>
      <c r="G42" s="193"/>
      <c r="H42" s="194"/>
      <c r="I42" s="193"/>
      <c r="J42" s="194"/>
      <c r="K42" s="193"/>
      <c r="L42" s="194"/>
      <c r="P42" s="247"/>
      <c r="Q42" s="244"/>
      <c r="R42" s="244"/>
      <c r="S42" s="244"/>
      <c r="T42" s="244"/>
      <c r="U42" s="209"/>
    </row>
    <row r="43" spans="1:53" x14ac:dyDescent="0.25">
      <c r="A43" s="226">
        <v>2060</v>
      </c>
      <c r="B43" s="227" t="s">
        <v>27</v>
      </c>
      <c r="C43" s="65"/>
      <c r="D43" s="228"/>
      <c r="E43" s="193">
        <f>P29</f>
        <v>224000</v>
      </c>
      <c r="F43" s="194"/>
      <c r="G43" s="193"/>
      <c r="H43" s="194"/>
      <c r="I43" s="193"/>
      <c r="J43" s="194"/>
      <c r="K43" s="193"/>
      <c r="L43" s="194"/>
      <c r="P43" s="244"/>
      <c r="Q43" s="244"/>
      <c r="R43" s="244"/>
      <c r="S43" s="244"/>
      <c r="T43" s="244"/>
      <c r="U43" s="209"/>
    </row>
    <row r="44" spans="1:53" x14ac:dyDescent="0.25">
      <c r="A44" s="226">
        <v>2380</v>
      </c>
      <c r="B44" s="227" t="s">
        <v>28</v>
      </c>
      <c r="C44" s="65"/>
      <c r="D44" s="228"/>
      <c r="E44" s="193"/>
      <c r="F44" s="194">
        <f>S29-R29</f>
        <v>85000</v>
      </c>
      <c r="G44" s="193"/>
      <c r="H44" s="194"/>
      <c r="I44" s="193"/>
      <c r="J44" s="194"/>
      <c r="K44" s="193"/>
      <c r="L44" s="194"/>
      <c r="P44" s="244"/>
      <c r="Q44" s="244"/>
      <c r="R44" s="244"/>
      <c r="S44" s="244"/>
      <c r="T44" s="244"/>
      <c r="U44" s="209"/>
    </row>
    <row r="45" spans="1:53" x14ac:dyDescent="0.25">
      <c r="A45" s="226">
        <v>2400</v>
      </c>
      <c r="B45" s="227" t="s">
        <v>162</v>
      </c>
      <c r="C45" s="65"/>
      <c r="D45" s="228"/>
      <c r="E45" s="193"/>
      <c r="F45" s="194">
        <f>I34</f>
        <v>171000</v>
      </c>
      <c r="G45" s="193"/>
      <c r="H45" s="194"/>
      <c r="I45" s="193"/>
      <c r="J45" s="194"/>
      <c r="K45" s="193"/>
      <c r="L45" s="194"/>
      <c r="P45" s="244"/>
      <c r="Q45" s="244"/>
      <c r="R45" s="244"/>
      <c r="S45" s="244"/>
      <c r="T45" s="244"/>
      <c r="U45" s="209"/>
    </row>
    <row r="46" spans="1:53" x14ac:dyDescent="0.25">
      <c r="A46" s="226">
        <v>2740</v>
      </c>
      <c r="B46" s="227" t="s">
        <v>163</v>
      </c>
      <c r="C46" s="65"/>
      <c r="D46" s="228"/>
      <c r="E46" s="193"/>
      <c r="F46" s="194">
        <f>AD29-AC29</f>
        <v>24000</v>
      </c>
      <c r="G46" s="193"/>
      <c r="H46" s="194"/>
      <c r="I46" s="193"/>
      <c r="J46" s="194"/>
      <c r="K46" s="193"/>
      <c r="L46" s="194"/>
      <c r="P46" s="244"/>
      <c r="Q46" s="244"/>
      <c r="R46" s="244"/>
      <c r="S46" s="244"/>
      <c r="T46" s="244"/>
      <c r="U46" s="209"/>
    </row>
    <row r="47" spans="1:53" x14ac:dyDescent="0.25">
      <c r="A47" s="226">
        <v>3000</v>
      </c>
      <c r="B47" s="227" t="s">
        <v>164</v>
      </c>
      <c r="C47" s="65"/>
      <c r="D47" s="228"/>
      <c r="E47" s="193"/>
      <c r="F47" s="194">
        <f>AF29</f>
        <v>1262000</v>
      </c>
      <c r="G47" s="193"/>
      <c r="H47" s="194"/>
      <c r="I47" s="193"/>
      <c r="J47" s="194"/>
      <c r="K47" s="193"/>
      <c r="L47" s="194"/>
      <c r="P47" s="244"/>
      <c r="Q47" s="244"/>
      <c r="R47" s="244"/>
      <c r="S47" s="244"/>
      <c r="T47" s="244"/>
      <c r="U47" s="209"/>
    </row>
    <row r="48" spans="1:53" x14ac:dyDescent="0.25">
      <c r="A48" s="226">
        <v>4300</v>
      </c>
      <c r="B48" s="227" t="s">
        <v>5</v>
      </c>
      <c r="C48" s="65"/>
      <c r="D48" s="228"/>
      <c r="E48" s="193">
        <f>AG29</f>
        <v>834000</v>
      </c>
      <c r="F48" s="194"/>
      <c r="G48" s="193"/>
      <c r="H48" s="194"/>
      <c r="I48" s="193"/>
      <c r="J48" s="194"/>
      <c r="K48" s="193"/>
      <c r="L48" s="194"/>
      <c r="P48" s="209"/>
      <c r="Q48" s="209"/>
      <c r="R48" s="209"/>
      <c r="S48" s="209"/>
      <c r="T48" s="209"/>
      <c r="U48" s="209"/>
    </row>
    <row r="49" spans="1:53" x14ac:dyDescent="0.25">
      <c r="A49" s="226">
        <v>6010</v>
      </c>
      <c r="B49" s="227" t="s">
        <v>147</v>
      </c>
      <c r="C49" s="65"/>
      <c r="D49" s="228"/>
      <c r="E49" s="193">
        <f>AI29</f>
        <v>33000</v>
      </c>
      <c r="F49" s="194"/>
      <c r="G49" s="193"/>
      <c r="H49" s="194"/>
      <c r="I49" s="193"/>
      <c r="J49" s="194"/>
      <c r="K49" s="193"/>
      <c r="L49" s="194"/>
    </row>
    <row r="50" spans="1:53" x14ac:dyDescent="0.25">
      <c r="A50" s="226">
        <v>6300</v>
      </c>
      <c r="B50" s="227" t="s">
        <v>32</v>
      </c>
      <c r="C50" s="65"/>
      <c r="D50" s="228"/>
      <c r="E50" s="193">
        <f>AK29</f>
        <v>60000</v>
      </c>
      <c r="F50" s="194"/>
      <c r="G50" s="193"/>
      <c r="H50" s="194"/>
      <c r="I50" s="193"/>
      <c r="J50" s="194"/>
      <c r="K50" s="193"/>
      <c r="L50" s="194"/>
    </row>
    <row r="51" spans="1:53" x14ac:dyDescent="0.25">
      <c r="A51" s="226">
        <v>6340</v>
      </c>
      <c r="B51" s="227" t="s">
        <v>33</v>
      </c>
      <c r="C51" s="65"/>
      <c r="D51" s="228"/>
      <c r="E51" s="193">
        <f>AM29</f>
        <v>18000</v>
      </c>
      <c r="F51" s="194"/>
      <c r="G51" s="193"/>
      <c r="H51" s="194"/>
      <c r="I51" s="193"/>
      <c r="J51" s="194"/>
      <c r="K51" s="193"/>
      <c r="L51" s="194"/>
    </row>
    <row r="52" spans="1:53" x14ac:dyDescent="0.25">
      <c r="A52" s="226">
        <v>6800</v>
      </c>
      <c r="B52" s="227" t="s">
        <v>39</v>
      </c>
      <c r="C52" s="65"/>
      <c r="D52" s="228"/>
      <c r="E52" s="193">
        <f>AP29</f>
        <v>10600</v>
      </c>
      <c r="F52" s="194"/>
      <c r="G52" s="193"/>
      <c r="H52" s="194"/>
      <c r="I52" s="193"/>
      <c r="J52" s="194"/>
      <c r="K52" s="193"/>
      <c r="L52" s="194"/>
    </row>
    <row r="53" spans="1:53" x14ac:dyDescent="0.25">
      <c r="A53" s="226">
        <v>6900</v>
      </c>
      <c r="B53" s="227" t="s">
        <v>14</v>
      </c>
      <c r="C53" s="65"/>
      <c r="D53" s="228"/>
      <c r="E53" s="193">
        <f>AR29-AS29</f>
        <v>5500</v>
      </c>
      <c r="F53" s="194"/>
      <c r="G53" s="193"/>
      <c r="H53" s="194"/>
      <c r="I53" s="193"/>
      <c r="J53" s="194"/>
      <c r="K53" s="193"/>
      <c r="L53" s="194"/>
    </row>
    <row r="54" spans="1:53" x14ac:dyDescent="0.25">
      <c r="A54" s="226">
        <v>7090</v>
      </c>
      <c r="B54" s="227" t="s">
        <v>40</v>
      </c>
      <c r="C54" s="65"/>
      <c r="D54" s="228"/>
      <c r="E54" s="193">
        <f>AT29</f>
        <v>26500</v>
      </c>
      <c r="F54" s="194"/>
      <c r="G54" s="193"/>
      <c r="H54" s="194"/>
      <c r="I54" s="193"/>
      <c r="J54" s="194"/>
      <c r="K54" s="193"/>
      <c r="L54" s="194"/>
    </row>
    <row r="55" spans="1:53" x14ac:dyDescent="0.25">
      <c r="A55" s="226">
        <v>7300</v>
      </c>
      <c r="B55" s="227" t="s">
        <v>148</v>
      </c>
      <c r="C55" s="65"/>
      <c r="D55" s="228"/>
      <c r="E55" s="193">
        <f>AV29</f>
        <v>12000</v>
      </c>
      <c r="F55" s="194"/>
      <c r="G55" s="193"/>
      <c r="H55" s="194"/>
      <c r="I55" s="193"/>
      <c r="J55" s="194"/>
      <c r="K55" s="193"/>
      <c r="L55" s="194"/>
    </row>
    <row r="56" spans="1:53" x14ac:dyDescent="0.25">
      <c r="A56" s="226">
        <v>7790</v>
      </c>
      <c r="B56" s="227" t="s">
        <v>165</v>
      </c>
      <c r="C56" s="65"/>
      <c r="D56" s="228"/>
      <c r="E56" s="193">
        <f>AX29</f>
        <v>6500</v>
      </c>
      <c r="F56" s="194"/>
      <c r="G56" s="193"/>
      <c r="H56" s="194"/>
      <c r="I56" s="193"/>
      <c r="J56" s="194"/>
      <c r="K56" s="193"/>
      <c r="L56" s="194"/>
    </row>
    <row r="57" spans="1:53" x14ac:dyDescent="0.25">
      <c r="A57" s="226">
        <v>8150</v>
      </c>
      <c r="B57" s="227" t="s">
        <v>150</v>
      </c>
      <c r="C57" s="65"/>
      <c r="D57" s="228"/>
      <c r="E57" s="193">
        <f>AZ29</f>
        <v>7000</v>
      </c>
      <c r="F57" s="194"/>
      <c r="G57" s="193"/>
      <c r="H57" s="194"/>
      <c r="I57" s="193"/>
      <c r="J57" s="194"/>
      <c r="K57" s="193"/>
      <c r="L57" s="194"/>
    </row>
    <row r="58" spans="1:53" x14ac:dyDescent="0.25">
      <c r="A58" s="231">
        <v>8800</v>
      </c>
      <c r="B58" s="232" t="s">
        <v>158</v>
      </c>
      <c r="C58" s="66"/>
      <c r="D58" s="233"/>
      <c r="E58" s="199"/>
      <c r="F58" s="200"/>
      <c r="G58" s="199"/>
      <c r="H58" s="200"/>
      <c r="I58" s="199"/>
      <c r="J58" s="200"/>
      <c r="K58" s="199"/>
      <c r="L58" s="200"/>
    </row>
    <row r="59" spans="1:53" s="237" customFormat="1" ht="20.25" x14ac:dyDescent="0.3">
      <c r="A59" s="234"/>
      <c r="B59" s="235"/>
      <c r="C59" s="235"/>
      <c r="D59" s="235"/>
      <c r="E59" s="173">
        <f t="shared" ref="E59:L59" si="5">SUM(E38:E58)</f>
        <v>1617350</v>
      </c>
      <c r="F59" s="205">
        <f t="shared" si="5"/>
        <v>1617350</v>
      </c>
      <c r="G59" s="173">
        <f t="shared" si="5"/>
        <v>0</v>
      </c>
      <c r="H59" s="205">
        <f t="shared" si="5"/>
        <v>0</v>
      </c>
      <c r="I59" s="173">
        <f t="shared" si="5"/>
        <v>0</v>
      </c>
      <c r="J59" s="205">
        <f t="shared" si="5"/>
        <v>0</v>
      </c>
      <c r="K59" s="173">
        <f t="shared" si="5"/>
        <v>0</v>
      </c>
      <c r="L59" s="205">
        <f t="shared" si="5"/>
        <v>0</v>
      </c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</row>
    <row r="62" spans="1:53" x14ac:dyDescent="0.25">
      <c r="B62" s="67" t="s">
        <v>166</v>
      </c>
      <c r="E62" s="211"/>
      <c r="F62" s="211"/>
      <c r="G62" s="218" t="s">
        <v>167</v>
      </c>
      <c r="H62" s="211"/>
      <c r="I62" s="211"/>
      <c r="J62" s="211"/>
      <c r="K62" s="211"/>
      <c r="L62" s="211"/>
      <c r="M62" s="211"/>
      <c r="N62" s="211"/>
    </row>
    <row r="63" spans="1:53" x14ac:dyDescent="0.25">
      <c r="B63" s="238" t="s">
        <v>168</v>
      </c>
      <c r="E63" s="211"/>
      <c r="F63" s="211"/>
      <c r="G63" s="230" t="s">
        <v>169</v>
      </c>
      <c r="H63" s="211"/>
      <c r="I63" s="211"/>
      <c r="J63" s="211"/>
      <c r="K63" s="211"/>
      <c r="L63" s="211"/>
      <c r="M63" s="211"/>
      <c r="N63" s="211"/>
    </row>
    <row r="64" spans="1:53" x14ac:dyDescent="0.25">
      <c r="B64" s="59" t="s">
        <v>164</v>
      </c>
      <c r="E64" s="239"/>
      <c r="F64" s="211"/>
      <c r="G64" s="211" t="str">
        <f>B38</f>
        <v>Varebil</v>
      </c>
      <c r="H64" s="211"/>
      <c r="I64" s="211"/>
      <c r="J64" s="211"/>
      <c r="K64" s="211"/>
      <c r="L64" s="211"/>
      <c r="M64" s="211"/>
      <c r="N64" s="211"/>
    </row>
    <row r="65" spans="2:14" x14ac:dyDescent="0.25">
      <c r="E65" s="211"/>
      <c r="F65" s="211"/>
      <c r="G65" s="211" t="str">
        <f>B39</f>
        <v>Inventar</v>
      </c>
      <c r="H65" s="211"/>
      <c r="I65" s="211"/>
      <c r="J65" s="242"/>
      <c r="K65" s="211"/>
      <c r="L65" s="211"/>
      <c r="M65" s="211"/>
      <c r="N65" s="211"/>
    </row>
    <row r="66" spans="2:14" x14ac:dyDescent="0.25">
      <c r="B66" s="238" t="s">
        <v>170</v>
      </c>
      <c r="E66" s="211"/>
      <c r="F66" s="211"/>
      <c r="G66" s="211" t="str">
        <f>B40</f>
        <v>Varebeholdning</v>
      </c>
      <c r="H66" s="211"/>
      <c r="I66" s="211"/>
      <c r="J66" s="242"/>
      <c r="K66" s="211"/>
      <c r="L66" s="211"/>
      <c r="M66" s="211"/>
      <c r="N66" s="211"/>
    </row>
    <row r="67" spans="2:14" x14ac:dyDescent="0.25">
      <c r="B67" s="59" t="s">
        <v>171</v>
      </c>
      <c r="E67" s="211"/>
      <c r="F67" s="211"/>
      <c r="G67" s="211" t="str">
        <f>B41</f>
        <v>Kontanter</v>
      </c>
      <c r="H67" s="211"/>
      <c r="I67" s="211"/>
      <c r="J67" s="211"/>
      <c r="K67" s="211"/>
      <c r="L67" s="211"/>
      <c r="M67" s="211"/>
      <c r="N67" s="211"/>
    </row>
    <row r="68" spans="2:14" x14ac:dyDescent="0.25">
      <c r="B68" s="59" t="s">
        <v>147</v>
      </c>
      <c r="E68" s="242"/>
      <c r="F68" s="211"/>
      <c r="G68" s="211" t="s">
        <v>172</v>
      </c>
      <c r="H68" s="211"/>
      <c r="I68" s="211"/>
      <c r="J68" s="216">
        <f>SUM(J64:J67)</f>
        <v>0</v>
      </c>
      <c r="K68" s="211"/>
      <c r="L68" s="211"/>
      <c r="M68" s="211"/>
      <c r="N68" s="211"/>
    </row>
    <row r="69" spans="2:14" x14ac:dyDescent="0.25">
      <c r="B69" s="59" t="s">
        <v>32</v>
      </c>
      <c r="E69" s="242"/>
      <c r="F69" s="211"/>
      <c r="G69" s="211"/>
      <c r="H69" s="211"/>
      <c r="I69" s="211"/>
      <c r="J69" s="211"/>
      <c r="K69" s="211"/>
      <c r="L69" s="211"/>
      <c r="M69" s="211"/>
      <c r="N69" s="211"/>
    </row>
    <row r="70" spans="2:14" x14ac:dyDescent="0.25">
      <c r="B70" s="59" t="s">
        <v>33</v>
      </c>
      <c r="E70" s="242"/>
      <c r="F70" s="211"/>
      <c r="G70" s="230" t="s">
        <v>173</v>
      </c>
      <c r="H70" s="211"/>
      <c r="I70" s="211"/>
      <c r="J70" s="211"/>
      <c r="K70" s="211"/>
      <c r="L70" s="211"/>
      <c r="M70" s="211"/>
      <c r="N70" s="211"/>
    </row>
    <row r="71" spans="2:14" x14ac:dyDescent="0.25">
      <c r="B71" s="59" t="s">
        <v>39</v>
      </c>
      <c r="E71" s="242"/>
      <c r="F71" s="211"/>
      <c r="G71" s="211" t="s">
        <v>144</v>
      </c>
      <c r="H71" s="211"/>
      <c r="I71" s="211"/>
      <c r="J71" s="239"/>
      <c r="K71" s="211"/>
      <c r="L71" s="211"/>
      <c r="M71" s="211"/>
      <c r="N71" s="211"/>
    </row>
    <row r="72" spans="2:14" x14ac:dyDescent="0.25">
      <c r="B72" s="59" t="s">
        <v>14</v>
      </c>
      <c r="E72" s="242"/>
      <c r="F72" s="211"/>
      <c r="G72" s="211"/>
      <c r="H72" s="211"/>
      <c r="I72" s="211"/>
      <c r="J72" s="211"/>
      <c r="K72" s="211"/>
      <c r="L72" s="211"/>
      <c r="M72" s="211"/>
      <c r="N72" s="211"/>
    </row>
    <row r="73" spans="2:14" x14ac:dyDescent="0.25">
      <c r="B73" s="59" t="s">
        <v>40</v>
      </c>
      <c r="E73" s="242"/>
      <c r="F73" s="211"/>
      <c r="G73" s="230" t="s">
        <v>174</v>
      </c>
      <c r="H73" s="211"/>
      <c r="I73" s="211"/>
      <c r="J73" s="211"/>
      <c r="K73" s="211"/>
      <c r="L73" s="211"/>
      <c r="M73" s="211"/>
      <c r="N73" s="211"/>
    </row>
    <row r="74" spans="2:14" x14ac:dyDescent="0.25">
      <c r="B74" s="59" t="s">
        <v>148</v>
      </c>
      <c r="E74" s="242"/>
      <c r="F74" s="211"/>
      <c r="G74" s="176" t="s">
        <v>28</v>
      </c>
      <c r="H74" s="211"/>
      <c r="I74" s="211"/>
      <c r="J74" s="211"/>
      <c r="K74" s="211"/>
      <c r="L74" s="211"/>
      <c r="M74" s="211"/>
      <c r="N74" s="211"/>
    </row>
    <row r="75" spans="2:14" x14ac:dyDescent="0.25">
      <c r="B75" s="59" t="s">
        <v>165</v>
      </c>
      <c r="E75" s="242"/>
      <c r="F75" s="211"/>
      <c r="G75" s="211" t="str">
        <f>B45</f>
        <v>Leverandørgjeld</v>
      </c>
      <c r="H75" s="211"/>
      <c r="I75" s="211"/>
      <c r="J75" s="242"/>
      <c r="K75" s="211"/>
      <c r="L75" s="211"/>
      <c r="M75" s="211"/>
      <c r="N75" s="211"/>
    </row>
    <row r="76" spans="2:14" x14ac:dyDescent="0.25">
      <c r="B76" s="59" t="s">
        <v>150</v>
      </c>
      <c r="E76" s="212"/>
      <c r="F76" s="211"/>
      <c r="G76" s="211" t="s">
        <v>175</v>
      </c>
      <c r="H76" s="211"/>
      <c r="I76" s="211"/>
      <c r="J76" s="211"/>
      <c r="K76" s="211"/>
      <c r="L76" s="211"/>
      <c r="M76" s="211"/>
      <c r="N76" s="211"/>
    </row>
    <row r="77" spans="2:14" x14ac:dyDescent="0.25">
      <c r="B77" s="59" t="s">
        <v>176</v>
      </c>
      <c r="E77" s="216">
        <f>SUM(E67:E76)</f>
        <v>0</v>
      </c>
      <c r="F77" s="211"/>
      <c r="G77" s="211" t="s">
        <v>177</v>
      </c>
      <c r="H77" s="211"/>
      <c r="I77" s="211"/>
      <c r="J77" s="216">
        <f>SUM(J74:J76)</f>
        <v>0</v>
      </c>
      <c r="K77" s="211"/>
      <c r="L77" s="211"/>
      <c r="M77" s="211"/>
      <c r="N77" s="211"/>
    </row>
    <row r="78" spans="2:14" x14ac:dyDescent="0.25">
      <c r="E78" s="211"/>
      <c r="F78" s="211"/>
      <c r="G78" s="211"/>
      <c r="H78" s="211"/>
      <c r="I78" s="211"/>
      <c r="J78" s="211"/>
      <c r="K78" s="211"/>
      <c r="L78" s="211"/>
      <c r="M78" s="211"/>
      <c r="N78" s="211"/>
    </row>
    <row r="79" spans="2:14" x14ac:dyDescent="0.25">
      <c r="B79" s="59" t="s">
        <v>158</v>
      </c>
      <c r="E79" s="239">
        <f>E64-E77</f>
        <v>0</v>
      </c>
      <c r="F79" s="211"/>
      <c r="G79" s="211" t="s">
        <v>178</v>
      </c>
      <c r="H79" s="211"/>
      <c r="I79" s="211"/>
      <c r="J79" s="239">
        <f>J71+J77</f>
        <v>0</v>
      </c>
      <c r="K79" s="211"/>
      <c r="L79" s="211"/>
      <c r="M79" s="211"/>
      <c r="N79" s="211"/>
    </row>
    <row r="80" spans="2:14" x14ac:dyDescent="0.25">
      <c r="E80" s="211"/>
      <c r="F80" s="211"/>
      <c r="G80" s="211"/>
      <c r="H80" s="211"/>
      <c r="I80" s="211"/>
      <c r="J80" s="211"/>
      <c r="K80" s="211"/>
      <c r="L80" s="211"/>
      <c r="M80" s="211"/>
      <c r="N80" s="211"/>
    </row>
    <row r="81" spans="5:14" x14ac:dyDescent="0.25">
      <c r="E81" s="211"/>
      <c r="F81" s="211"/>
      <c r="G81" s="211"/>
      <c r="H81" s="211"/>
      <c r="I81" s="211"/>
      <c r="J81" s="211"/>
      <c r="K81" s="211"/>
      <c r="L81" s="211"/>
      <c r="M81" s="211"/>
      <c r="N81" s="211"/>
    </row>
    <row r="82" spans="5:14" x14ac:dyDescent="0.25">
      <c r="E82" s="211"/>
      <c r="F82" s="211"/>
      <c r="G82" s="211"/>
      <c r="H82" s="211"/>
      <c r="I82" s="211"/>
      <c r="J82" s="211"/>
      <c r="K82" s="211"/>
      <c r="L82" s="211"/>
      <c r="M82" s="211"/>
      <c r="N82" s="211"/>
    </row>
    <row r="83" spans="5:14" x14ac:dyDescent="0.25">
      <c r="E83" s="211"/>
      <c r="F83" s="211"/>
      <c r="G83" s="211"/>
      <c r="H83" s="211"/>
      <c r="I83" s="211"/>
      <c r="J83" s="211"/>
      <c r="K83" s="211"/>
      <c r="L83" s="211"/>
      <c r="M83" s="211"/>
      <c r="N83" s="211"/>
    </row>
    <row r="84" spans="5:14" x14ac:dyDescent="0.25">
      <c r="E84" s="211"/>
      <c r="F84" s="211"/>
      <c r="G84" s="211"/>
      <c r="H84" s="211"/>
      <c r="I84" s="211"/>
      <c r="J84" s="211"/>
      <c r="K84" s="211"/>
      <c r="L84" s="211"/>
      <c r="M84" s="211"/>
      <c r="N84" s="211"/>
    </row>
    <row r="85" spans="5:14" x14ac:dyDescent="0.25">
      <c r="E85" s="211"/>
      <c r="F85" s="211"/>
      <c r="G85" s="211"/>
      <c r="H85" s="211"/>
      <c r="I85" s="211"/>
      <c r="J85" s="211"/>
      <c r="K85" s="211"/>
      <c r="L85" s="211"/>
      <c r="M85" s="211"/>
      <c r="N85" s="211"/>
    </row>
    <row r="86" spans="5:14" x14ac:dyDescent="0.25">
      <c r="E86" s="211"/>
      <c r="F86" s="211"/>
      <c r="G86" s="211"/>
      <c r="H86" s="211"/>
      <c r="I86" s="211"/>
      <c r="J86" s="211"/>
      <c r="K86" s="211"/>
      <c r="L86" s="211"/>
      <c r="M86" s="211"/>
      <c r="N86" s="211"/>
    </row>
    <row r="87" spans="5:14" x14ac:dyDescent="0.25">
      <c r="E87" s="211"/>
      <c r="F87" s="211"/>
      <c r="G87" s="211"/>
      <c r="H87" s="211"/>
      <c r="I87" s="211"/>
      <c r="J87" s="211"/>
      <c r="K87" s="211"/>
      <c r="L87" s="211"/>
      <c r="M87" s="211"/>
      <c r="N87" s="211"/>
    </row>
    <row r="88" spans="5:14" x14ac:dyDescent="0.25">
      <c r="E88" s="211"/>
      <c r="F88" s="211"/>
      <c r="G88" s="211"/>
      <c r="H88" s="211"/>
      <c r="I88" s="211"/>
      <c r="J88" s="211"/>
      <c r="K88" s="211"/>
      <c r="L88" s="211"/>
      <c r="M88" s="211"/>
      <c r="N88" s="211"/>
    </row>
    <row r="89" spans="5:14" x14ac:dyDescent="0.25">
      <c r="E89" s="211"/>
      <c r="F89" s="211"/>
      <c r="G89" s="211"/>
      <c r="H89" s="211"/>
      <c r="I89" s="211"/>
      <c r="J89" s="211"/>
      <c r="K89" s="211"/>
      <c r="L89" s="211"/>
      <c r="M89" s="211"/>
      <c r="N89" s="211"/>
    </row>
    <row r="90" spans="5:14" x14ac:dyDescent="0.25">
      <c r="E90" s="211"/>
      <c r="F90" s="211"/>
      <c r="G90" s="211"/>
      <c r="H90" s="211"/>
      <c r="I90" s="211"/>
      <c r="J90" s="211"/>
      <c r="K90" s="211"/>
      <c r="L90" s="211"/>
      <c r="M90" s="211"/>
      <c r="N90" s="211"/>
    </row>
    <row r="91" spans="5:14" x14ac:dyDescent="0.25">
      <c r="E91" s="211"/>
      <c r="F91" s="211"/>
      <c r="G91" s="211"/>
      <c r="H91" s="211"/>
      <c r="I91" s="211"/>
      <c r="J91" s="211"/>
      <c r="K91" s="211"/>
      <c r="L91" s="211"/>
      <c r="M91" s="211"/>
      <c r="N91" s="211"/>
    </row>
  </sheetData>
  <mergeCells count="55">
    <mergeCell ref="AV5:AW5"/>
    <mergeCell ref="AX5:AY5"/>
    <mergeCell ref="AZ5:BA5"/>
    <mergeCell ref="E36:F36"/>
    <mergeCell ref="G36:H36"/>
    <mergeCell ref="I36:J36"/>
    <mergeCell ref="K36:L36"/>
    <mergeCell ref="AI5:AJ5"/>
    <mergeCell ref="AK5:AL5"/>
    <mergeCell ref="AM5:AN5"/>
    <mergeCell ref="AP5:AQ5"/>
    <mergeCell ref="AR5:AS5"/>
    <mergeCell ref="AT5:AU5"/>
    <mergeCell ref="O4:O6"/>
    <mergeCell ref="P4:Q4"/>
    <mergeCell ref="R4:S4"/>
    <mergeCell ref="AV4:AW4"/>
    <mergeCell ref="AX4:AY4"/>
    <mergeCell ref="AZ4:BA4"/>
    <mergeCell ref="BB4:BB6"/>
    <mergeCell ref="E5:F5"/>
    <mergeCell ref="G5:H5"/>
    <mergeCell ref="I5:J5"/>
    <mergeCell ref="K5:L5"/>
    <mergeCell ref="M5:N5"/>
    <mergeCell ref="P5:Q5"/>
    <mergeCell ref="AK4:AL4"/>
    <mergeCell ref="AM4:AN4"/>
    <mergeCell ref="AO4:AO6"/>
    <mergeCell ref="AP4:AQ4"/>
    <mergeCell ref="AR4:AS4"/>
    <mergeCell ref="AT4:AU4"/>
    <mergeCell ref="AI4:AJ4"/>
    <mergeCell ref="Z5:AA5"/>
    <mergeCell ref="AC5:AD5"/>
    <mergeCell ref="AE5:AF5"/>
    <mergeCell ref="AG5:AH5"/>
    <mergeCell ref="Z4:AA4"/>
    <mergeCell ref="AB4:AB6"/>
    <mergeCell ref="AC4:AD4"/>
    <mergeCell ref="AE4:AF4"/>
    <mergeCell ref="AG4:AH4"/>
    <mergeCell ref="T4:U4"/>
    <mergeCell ref="V4:W4"/>
    <mergeCell ref="X4:Y4"/>
    <mergeCell ref="R5:S5"/>
    <mergeCell ref="T5:U5"/>
    <mergeCell ref="V5:W5"/>
    <mergeCell ref="X5:Y5"/>
    <mergeCell ref="M4:N4"/>
    <mergeCell ref="D4:D6"/>
    <mergeCell ref="E4:F4"/>
    <mergeCell ref="G4:H4"/>
    <mergeCell ref="I4:J4"/>
    <mergeCell ref="K4:L4"/>
  </mergeCells>
  <pageMargins left="0.59055118110236227" right="0.59055118110236227" top="0.78740157480314965" bottom="0.78740157480314965" header="0.51181102362204722" footer="0.51181102362204722"/>
  <pageSetup paperSize="9" pageOrder="overThenDown" orientation="landscape" horizontalDpi="4294967292" verticalDpi="300" r:id="rId1"/>
  <headerFooter alignWithMargins="0">
    <oddHeader>&amp;COppgave 7.7</oddHeader>
    <oddFooter>&amp;CSide &amp;P av &amp;N</oddFooter>
  </headerFooter>
  <colBreaks count="3" manualBreakCount="3">
    <brk id="14" max="1048575" man="1"/>
    <brk id="27" max="1048575" man="1"/>
    <brk id="4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showZeros="0" workbookViewId="0">
      <selection activeCell="N20" sqref="N20"/>
    </sheetView>
  </sheetViews>
  <sheetFormatPr baseColWidth="10" defaultColWidth="9.140625" defaultRowHeight="15" x14ac:dyDescent="0.25"/>
  <cols>
    <col min="1" max="1" width="5.140625" style="271" customWidth="1"/>
    <col min="2" max="2" width="48.42578125" style="271" bestFit="1" customWidth="1"/>
    <col min="3" max="3" width="11.7109375" style="275" customWidth="1"/>
    <col min="4" max="4" width="3.28515625" style="276" customWidth="1"/>
    <col min="5" max="5" width="11.7109375" style="275" customWidth="1"/>
    <col min="6" max="6" width="3.28515625" style="271" customWidth="1"/>
    <col min="7" max="16384" width="9.140625" style="271"/>
  </cols>
  <sheetData>
    <row r="1" spans="1:6" s="251" customFormat="1" ht="15.75" x14ac:dyDescent="0.25">
      <c r="A1" s="248" t="s">
        <v>78</v>
      </c>
      <c r="B1" s="248"/>
      <c r="C1" s="249" t="s">
        <v>182</v>
      </c>
      <c r="D1" s="250"/>
      <c r="E1" s="249"/>
      <c r="F1" s="248"/>
    </row>
    <row r="2" spans="1:6" s="255" customFormat="1" ht="11.25" x14ac:dyDescent="0.2">
      <c r="A2" s="252"/>
      <c r="B2" s="252"/>
      <c r="C2" s="253"/>
      <c r="D2" s="254"/>
      <c r="E2" s="253"/>
      <c r="F2" s="252"/>
    </row>
    <row r="3" spans="1:6" s="260" customFormat="1" x14ac:dyDescent="0.25">
      <c r="A3" s="256" t="s">
        <v>79</v>
      </c>
      <c r="B3" s="257" t="s">
        <v>80</v>
      </c>
      <c r="C3" s="258" t="s">
        <v>43</v>
      </c>
      <c r="D3" s="259"/>
      <c r="E3" s="258" t="s">
        <v>81</v>
      </c>
      <c r="F3" s="257"/>
    </row>
    <row r="4" spans="1:6" s="265" customFormat="1" ht="6.75" x14ac:dyDescent="0.15">
      <c r="A4" s="261"/>
      <c r="B4" s="262"/>
      <c r="C4" s="263"/>
      <c r="D4" s="264"/>
      <c r="E4" s="263"/>
      <c r="F4" s="262"/>
    </row>
    <row r="5" spans="1:6" x14ac:dyDescent="0.25">
      <c r="A5" s="266"/>
      <c r="B5" s="267" t="s">
        <v>82</v>
      </c>
      <c r="C5" s="268"/>
      <c r="D5" s="269"/>
      <c r="E5" s="270"/>
      <c r="F5" s="267"/>
    </row>
    <row r="6" spans="1:6" x14ac:dyDescent="0.25">
      <c r="A6" s="266"/>
      <c r="B6" s="267" t="s">
        <v>83</v>
      </c>
      <c r="C6" s="270"/>
      <c r="D6" s="269"/>
      <c r="E6" s="270"/>
      <c r="F6" s="267"/>
    </row>
    <row r="7" spans="1:6" s="265" customFormat="1" ht="6.75" x14ac:dyDescent="0.15">
      <c r="A7" s="261"/>
      <c r="B7" s="262"/>
      <c r="C7" s="263"/>
      <c r="D7" s="264"/>
      <c r="E7" s="263"/>
      <c r="F7" s="262"/>
    </row>
    <row r="8" spans="1:6" x14ac:dyDescent="0.25">
      <c r="A8" s="266"/>
      <c r="B8" s="267" t="s">
        <v>84</v>
      </c>
      <c r="C8" s="268">
        <f>C13</f>
        <v>0</v>
      </c>
      <c r="D8" s="269"/>
      <c r="E8" s="270"/>
      <c r="F8" s="267"/>
    </row>
    <row r="9" spans="1:6" x14ac:dyDescent="0.25">
      <c r="A9" s="266"/>
      <c r="B9" s="267" t="s">
        <v>85</v>
      </c>
      <c r="C9" s="270"/>
      <c r="D9" s="269"/>
      <c r="E9" s="270"/>
      <c r="F9" s="267"/>
    </row>
    <row r="10" spans="1:6" s="265" customFormat="1" ht="6.75" x14ac:dyDescent="0.15">
      <c r="A10" s="261"/>
      <c r="B10" s="262"/>
      <c r="C10" s="263"/>
      <c r="D10" s="264"/>
      <c r="E10" s="263"/>
      <c r="F10" s="262"/>
    </row>
    <row r="11" spans="1:6" s="260" customFormat="1" x14ac:dyDescent="0.25">
      <c r="A11" s="256" t="s">
        <v>86</v>
      </c>
      <c r="B11" s="257" t="s">
        <v>87</v>
      </c>
      <c r="C11" s="272"/>
      <c r="D11" s="259"/>
      <c r="E11" s="272"/>
      <c r="F11" s="257"/>
    </row>
    <row r="12" spans="1:6" s="265" customFormat="1" ht="6.75" x14ac:dyDescent="0.15">
      <c r="A12" s="261"/>
      <c r="B12" s="262"/>
      <c r="C12" s="263"/>
      <c r="D12" s="264"/>
      <c r="E12" s="263"/>
      <c r="F12" s="262"/>
    </row>
    <row r="13" spans="1:6" x14ac:dyDescent="0.25">
      <c r="A13" s="266"/>
      <c r="B13" s="267" t="s">
        <v>88</v>
      </c>
      <c r="C13" s="268"/>
      <c r="D13" s="273" t="s">
        <v>44</v>
      </c>
      <c r="E13" s="268">
        <f>ROUNDDOWN(C13*0.25,0)</f>
        <v>0</v>
      </c>
      <c r="F13" s="267"/>
    </row>
    <row r="14" spans="1:6" x14ac:dyDescent="0.25">
      <c r="A14" s="266"/>
      <c r="B14" s="267" t="s">
        <v>89</v>
      </c>
      <c r="C14" s="270"/>
      <c r="D14" s="269"/>
      <c r="E14" s="270"/>
      <c r="F14" s="267"/>
    </row>
    <row r="15" spans="1:6" s="265" customFormat="1" ht="6.75" x14ac:dyDescent="0.15">
      <c r="A15" s="261"/>
      <c r="B15" s="262"/>
      <c r="C15" s="263"/>
      <c r="D15" s="264"/>
      <c r="E15" s="263"/>
      <c r="F15" s="262"/>
    </row>
    <row r="16" spans="1:6" x14ac:dyDescent="0.25">
      <c r="A16" s="266"/>
      <c r="B16" s="267" t="s">
        <v>90</v>
      </c>
      <c r="C16" s="268"/>
      <c r="D16" s="273" t="s">
        <v>44</v>
      </c>
      <c r="E16" s="268"/>
      <c r="F16" s="267"/>
    </row>
    <row r="17" spans="1:6" x14ac:dyDescent="0.25">
      <c r="A17" s="266"/>
      <c r="B17" s="267" t="s">
        <v>91</v>
      </c>
      <c r="C17" s="270"/>
      <c r="D17" s="269"/>
      <c r="E17" s="270"/>
      <c r="F17" s="267"/>
    </row>
    <row r="18" spans="1:6" s="265" customFormat="1" ht="6.75" x14ac:dyDescent="0.15">
      <c r="A18" s="261"/>
      <c r="B18" s="262"/>
      <c r="C18" s="263"/>
      <c r="D18" s="264"/>
      <c r="E18" s="263"/>
      <c r="F18" s="262"/>
    </row>
    <row r="19" spans="1:6" x14ac:dyDescent="0.25">
      <c r="A19" s="266"/>
      <c r="B19" s="267" t="s">
        <v>92</v>
      </c>
      <c r="C19" s="268"/>
      <c r="D19" s="273" t="s">
        <v>44</v>
      </c>
      <c r="E19" s="268"/>
      <c r="F19" s="267"/>
    </row>
    <row r="20" spans="1:6" x14ac:dyDescent="0.25">
      <c r="A20" s="266"/>
      <c r="B20" s="267" t="s">
        <v>93</v>
      </c>
      <c r="C20" s="270"/>
      <c r="D20" s="269"/>
      <c r="E20" s="270"/>
      <c r="F20" s="267"/>
    </row>
    <row r="21" spans="1:6" s="265" customFormat="1" ht="6.75" x14ac:dyDescent="0.15">
      <c r="A21" s="261"/>
      <c r="B21" s="262"/>
      <c r="C21" s="263"/>
      <c r="D21" s="264"/>
      <c r="E21" s="263"/>
      <c r="F21" s="262"/>
    </row>
    <row r="22" spans="1:6" x14ac:dyDescent="0.25">
      <c r="A22" s="266"/>
      <c r="B22" s="267" t="s">
        <v>94</v>
      </c>
      <c r="C22" s="268"/>
      <c r="D22" s="269"/>
      <c r="E22" s="270"/>
      <c r="F22" s="267"/>
    </row>
    <row r="23" spans="1:6" x14ac:dyDescent="0.25">
      <c r="A23" s="266"/>
      <c r="B23" s="267" t="s">
        <v>4</v>
      </c>
      <c r="C23" s="270"/>
      <c r="D23" s="269"/>
      <c r="E23" s="270"/>
      <c r="F23" s="267"/>
    </row>
    <row r="24" spans="1:6" s="265" customFormat="1" ht="6.75" x14ac:dyDescent="0.15">
      <c r="A24" s="262"/>
      <c r="B24" s="262"/>
      <c r="C24" s="263"/>
      <c r="D24" s="264"/>
      <c r="E24" s="263"/>
      <c r="F24" s="262"/>
    </row>
    <row r="25" spans="1:6" x14ac:dyDescent="0.25">
      <c r="A25" s="267"/>
      <c r="B25" s="267" t="s">
        <v>95</v>
      </c>
      <c r="C25" s="268"/>
      <c r="D25" s="269"/>
      <c r="E25" s="270"/>
      <c r="F25" s="267"/>
    </row>
    <row r="26" spans="1:6" x14ac:dyDescent="0.25">
      <c r="A26" s="267"/>
      <c r="B26" s="267" t="s">
        <v>96</v>
      </c>
      <c r="C26" s="270"/>
      <c r="D26" s="269"/>
      <c r="E26" s="270"/>
      <c r="F26" s="267"/>
    </row>
    <row r="27" spans="1:6" s="265" customFormat="1" ht="6.75" x14ac:dyDescent="0.15">
      <c r="A27" s="262"/>
      <c r="B27" s="262"/>
      <c r="C27" s="263"/>
      <c r="D27" s="264"/>
      <c r="E27" s="263"/>
      <c r="F27" s="262"/>
    </row>
    <row r="28" spans="1:6" s="260" customFormat="1" x14ac:dyDescent="0.25">
      <c r="A28" s="256" t="s">
        <v>97</v>
      </c>
      <c r="B28" s="257" t="s">
        <v>98</v>
      </c>
      <c r="C28" s="272"/>
      <c r="D28" s="259"/>
      <c r="E28" s="272"/>
      <c r="F28" s="257"/>
    </row>
    <row r="29" spans="1:6" s="265" customFormat="1" ht="6.75" x14ac:dyDescent="0.15">
      <c r="A29" s="262"/>
      <c r="B29" s="262"/>
      <c r="C29" s="263"/>
      <c r="D29" s="264"/>
      <c r="E29" s="263"/>
      <c r="F29" s="262"/>
    </row>
    <row r="30" spans="1:6" x14ac:dyDescent="0.25">
      <c r="A30" s="267"/>
      <c r="B30" s="267" t="s">
        <v>99</v>
      </c>
      <c r="C30" s="268"/>
      <c r="D30" s="273"/>
      <c r="E30" s="274"/>
      <c r="F30" s="267"/>
    </row>
    <row r="31" spans="1:6" x14ac:dyDescent="0.25">
      <c r="A31" s="267"/>
      <c r="B31" s="267" t="s">
        <v>4</v>
      </c>
      <c r="C31" s="270"/>
      <c r="D31" s="269"/>
      <c r="E31" s="270"/>
      <c r="F31" s="267"/>
    </row>
    <row r="32" spans="1:6" s="265" customFormat="1" ht="6.75" x14ac:dyDescent="0.15">
      <c r="A32" s="262"/>
      <c r="B32" s="262"/>
      <c r="C32" s="263"/>
      <c r="D32" s="264"/>
      <c r="E32" s="263"/>
      <c r="F32" s="262"/>
    </row>
    <row r="33" spans="1:6" s="260" customFormat="1" x14ac:dyDescent="0.25">
      <c r="A33" s="256" t="s">
        <v>100</v>
      </c>
      <c r="B33" s="257" t="s">
        <v>101</v>
      </c>
      <c r="C33" s="272"/>
      <c r="D33" s="259"/>
      <c r="E33" s="272"/>
      <c r="F33" s="257"/>
    </row>
    <row r="34" spans="1:6" s="265" customFormat="1" ht="6.75" x14ac:dyDescent="0.15">
      <c r="A34" s="262"/>
      <c r="B34" s="262"/>
      <c r="C34" s="263"/>
      <c r="D34" s="264"/>
      <c r="E34" s="263"/>
      <c r="F34" s="262"/>
    </row>
    <row r="35" spans="1:6" x14ac:dyDescent="0.25">
      <c r="A35" s="267"/>
      <c r="B35" s="267" t="s">
        <v>102</v>
      </c>
      <c r="C35" s="268"/>
      <c r="D35" s="273" t="s">
        <v>44</v>
      </c>
      <c r="E35" s="268"/>
      <c r="F35" s="267"/>
    </row>
    <row r="36" spans="1:6" s="265" customFormat="1" ht="6.75" x14ac:dyDescent="0.15">
      <c r="A36" s="262"/>
      <c r="B36" s="262"/>
      <c r="C36" s="263"/>
      <c r="D36" s="264"/>
      <c r="E36" s="263"/>
      <c r="F36" s="262"/>
    </row>
    <row r="37" spans="1:6" x14ac:dyDescent="0.25">
      <c r="A37" s="267"/>
      <c r="B37" s="267" t="s">
        <v>103</v>
      </c>
      <c r="C37" s="268"/>
      <c r="D37" s="273" t="s">
        <v>44</v>
      </c>
      <c r="E37" s="268"/>
      <c r="F37" s="267"/>
    </row>
    <row r="38" spans="1:6" s="265" customFormat="1" ht="6.75" x14ac:dyDescent="0.15">
      <c r="A38" s="262"/>
      <c r="B38" s="262"/>
      <c r="C38" s="263"/>
      <c r="D38" s="264"/>
      <c r="E38" s="263"/>
      <c r="F38" s="262"/>
    </row>
    <row r="39" spans="1:6" x14ac:dyDescent="0.25">
      <c r="A39" s="267"/>
      <c r="B39" s="267" t="s">
        <v>104</v>
      </c>
      <c r="C39" s="268"/>
      <c r="D39" s="269"/>
      <c r="E39" s="270"/>
      <c r="F39" s="267"/>
    </row>
    <row r="40" spans="1:6" x14ac:dyDescent="0.25">
      <c r="A40" s="267"/>
      <c r="B40" s="267" t="s">
        <v>105</v>
      </c>
      <c r="C40" s="270"/>
      <c r="D40" s="269"/>
      <c r="E40" s="270"/>
      <c r="F40" s="267"/>
    </row>
    <row r="41" spans="1:6" s="265" customFormat="1" ht="6.75" x14ac:dyDescent="0.15">
      <c r="A41" s="262"/>
      <c r="B41" s="262"/>
      <c r="C41" s="263"/>
      <c r="D41" s="264"/>
      <c r="E41" s="263"/>
      <c r="F41" s="262"/>
    </row>
    <row r="42" spans="1:6" s="260" customFormat="1" x14ac:dyDescent="0.25">
      <c r="A42" s="256" t="s">
        <v>106</v>
      </c>
      <c r="B42" s="257" t="s">
        <v>107</v>
      </c>
      <c r="C42" s="272"/>
      <c r="D42" s="259"/>
      <c r="E42" s="272"/>
      <c r="F42" s="257"/>
    </row>
    <row r="43" spans="1:6" s="265" customFormat="1" ht="6.75" x14ac:dyDescent="0.15">
      <c r="A43" s="262"/>
      <c r="B43" s="262"/>
      <c r="C43" s="263"/>
      <c r="D43" s="264"/>
      <c r="E43" s="263"/>
      <c r="F43" s="262"/>
    </row>
    <row r="44" spans="1:6" x14ac:dyDescent="0.25">
      <c r="A44" s="267"/>
      <c r="B44" s="267" t="s">
        <v>108</v>
      </c>
      <c r="C44" s="268"/>
      <c r="D44" s="273" t="s">
        <v>44</v>
      </c>
      <c r="E44" s="268"/>
      <c r="F44" s="267"/>
    </row>
    <row r="45" spans="1:6" x14ac:dyDescent="0.25">
      <c r="A45" s="267"/>
      <c r="B45" s="267" t="s">
        <v>109</v>
      </c>
      <c r="C45" s="270"/>
      <c r="D45" s="269"/>
      <c r="E45" s="270"/>
      <c r="F45" s="267"/>
    </row>
    <row r="46" spans="1:6" s="265" customFormat="1" ht="6.75" x14ac:dyDescent="0.15">
      <c r="A46" s="262"/>
      <c r="B46" s="262"/>
      <c r="C46" s="263"/>
      <c r="D46" s="264"/>
      <c r="E46" s="263"/>
      <c r="F46" s="262"/>
    </row>
    <row r="47" spans="1:6" x14ac:dyDescent="0.25">
      <c r="A47" s="267"/>
      <c r="B47" s="267" t="s">
        <v>110</v>
      </c>
      <c r="C47" s="268"/>
      <c r="D47" s="273" t="s">
        <v>44</v>
      </c>
      <c r="E47" s="268"/>
      <c r="F47" s="267"/>
    </row>
    <row r="48" spans="1:6" x14ac:dyDescent="0.25">
      <c r="A48" s="267"/>
      <c r="B48" s="267" t="s">
        <v>89</v>
      </c>
      <c r="C48" s="270"/>
      <c r="D48" s="269"/>
      <c r="E48" s="270"/>
      <c r="F48" s="267"/>
    </row>
    <row r="49" spans="1:6" s="265" customFormat="1" ht="6.75" x14ac:dyDescent="0.15">
      <c r="A49" s="262"/>
      <c r="B49" s="262"/>
      <c r="C49" s="263"/>
      <c r="D49" s="264"/>
      <c r="E49" s="263"/>
      <c r="F49" s="262"/>
    </row>
    <row r="50" spans="1:6" s="260" customFormat="1" x14ac:dyDescent="0.25">
      <c r="A50" s="256" t="s">
        <v>111</v>
      </c>
      <c r="B50" s="257" t="s">
        <v>112</v>
      </c>
      <c r="C50" s="272"/>
      <c r="D50" s="259"/>
      <c r="E50" s="272"/>
      <c r="F50" s="257"/>
    </row>
    <row r="51" spans="1:6" s="265" customFormat="1" ht="6.75" x14ac:dyDescent="0.15">
      <c r="A51" s="262"/>
      <c r="B51" s="262"/>
      <c r="C51" s="263"/>
      <c r="D51" s="264"/>
      <c r="E51" s="263"/>
      <c r="F51" s="262"/>
    </row>
    <row r="52" spans="1:6" x14ac:dyDescent="0.25">
      <c r="A52" s="267"/>
      <c r="B52" s="267" t="s">
        <v>113</v>
      </c>
      <c r="C52" s="270"/>
      <c r="D52" s="269" t="s">
        <v>45</v>
      </c>
      <c r="E52" s="268"/>
      <c r="F52" s="267"/>
    </row>
    <row r="53" spans="1:6" s="265" customFormat="1" ht="6.75" x14ac:dyDescent="0.15">
      <c r="A53" s="262"/>
      <c r="B53" s="262"/>
      <c r="C53" s="263"/>
      <c r="D53" s="264"/>
      <c r="E53" s="263"/>
      <c r="F53" s="262"/>
    </row>
    <row r="54" spans="1:6" x14ac:dyDescent="0.25">
      <c r="A54" s="267"/>
      <c r="B54" s="267" t="s">
        <v>114</v>
      </c>
      <c r="C54" s="270"/>
      <c r="D54" s="269" t="s">
        <v>45</v>
      </c>
      <c r="E54" s="268"/>
      <c r="F54" s="267"/>
    </row>
    <row r="55" spans="1:6" s="265" customFormat="1" ht="6.75" x14ac:dyDescent="0.15">
      <c r="A55" s="262"/>
      <c r="B55" s="262"/>
      <c r="C55" s="263"/>
      <c r="D55" s="264"/>
      <c r="E55" s="263"/>
      <c r="F55" s="262"/>
    </row>
    <row r="56" spans="1:6" x14ac:dyDescent="0.25">
      <c r="A56" s="267"/>
      <c r="B56" s="267" t="s">
        <v>115</v>
      </c>
      <c r="C56" s="270"/>
      <c r="D56" s="269" t="s">
        <v>45</v>
      </c>
      <c r="E56" s="268"/>
      <c r="F56" s="267"/>
    </row>
    <row r="57" spans="1:6" s="265" customFormat="1" ht="6.75" x14ac:dyDescent="0.15">
      <c r="A57" s="262"/>
      <c r="B57" s="262"/>
      <c r="C57" s="263"/>
      <c r="D57" s="264"/>
      <c r="E57" s="263"/>
      <c r="F57" s="262"/>
    </row>
    <row r="58" spans="1:6" s="260" customFormat="1" x14ac:dyDescent="0.25">
      <c r="A58" s="256" t="s">
        <v>116</v>
      </c>
      <c r="B58" s="257" t="s">
        <v>117</v>
      </c>
      <c r="C58" s="272"/>
      <c r="D58" s="259"/>
      <c r="E58" s="272"/>
      <c r="F58" s="257"/>
    </row>
    <row r="59" spans="1:6" s="265" customFormat="1" ht="6.75" x14ac:dyDescent="0.15">
      <c r="A59" s="262"/>
      <c r="B59" s="262"/>
      <c r="C59" s="263"/>
      <c r="D59" s="264"/>
      <c r="E59" s="263"/>
      <c r="F59" s="262"/>
    </row>
    <row r="60" spans="1:6" x14ac:dyDescent="0.25">
      <c r="A60" s="267"/>
      <c r="B60" s="267" t="s">
        <v>118</v>
      </c>
      <c r="C60" s="270"/>
      <c r="D60" s="269"/>
      <c r="E60" s="268"/>
      <c r="F60" s="267"/>
    </row>
    <row r="61" spans="1:6" s="265" customFormat="1" ht="6.75" x14ac:dyDescent="0.15">
      <c r="A61" s="262"/>
      <c r="B61" s="262"/>
      <c r="C61" s="263"/>
      <c r="D61" s="264"/>
      <c r="E61" s="263"/>
      <c r="F61" s="262"/>
    </row>
    <row r="62" spans="1:6" x14ac:dyDescent="0.25">
      <c r="A62" s="267"/>
      <c r="B62" s="267" t="s">
        <v>119</v>
      </c>
      <c r="C62" s="270"/>
      <c r="D62" s="269"/>
      <c r="E62" s="268"/>
      <c r="F62" s="267"/>
    </row>
    <row r="63" spans="1:6" s="265" customFormat="1" ht="6.75" x14ac:dyDescent="0.15">
      <c r="A63" s="262"/>
      <c r="B63" s="262"/>
      <c r="C63" s="263"/>
      <c r="D63" s="264"/>
      <c r="E63" s="263"/>
      <c r="F63" s="262"/>
    </row>
    <row r="64" spans="1:6" x14ac:dyDescent="0.25">
      <c r="A64" s="267" t="s">
        <v>120</v>
      </c>
      <c r="B64" s="267" t="s">
        <v>26</v>
      </c>
      <c r="C64" s="270"/>
      <c r="D64" s="269"/>
      <c r="E64" s="270"/>
      <c r="F64" s="267"/>
    </row>
    <row r="65" spans="1:6" s="265" customFormat="1" ht="6.75" x14ac:dyDescent="0.15">
      <c r="A65" s="262"/>
      <c r="B65" s="262"/>
      <c r="C65" s="263"/>
      <c r="D65" s="264"/>
      <c r="E65" s="263"/>
      <c r="F65" s="262"/>
    </row>
    <row r="66" spans="1:6" x14ac:dyDescent="0.25">
      <c r="A66" s="267"/>
      <c r="B66" s="267" t="s">
        <v>121</v>
      </c>
      <c r="C66" s="270"/>
      <c r="D66" s="269"/>
      <c r="E66" s="268">
        <f>E13+E16-E52-E54</f>
        <v>0</v>
      </c>
      <c r="F66" s="267"/>
    </row>
    <row r="67" spans="1:6" x14ac:dyDescent="0.25">
      <c r="A67" s="267"/>
      <c r="B67" s="267"/>
      <c r="C67" s="270"/>
      <c r="D67" s="269"/>
      <c r="E67" s="270"/>
      <c r="F67" s="267"/>
    </row>
  </sheetData>
  <pageMargins left="0.70866141732283472" right="0.70866141732283472" top="0.35433070866141736" bottom="0.35433070866141736" header="0.31496062992125984" footer="0.31496062992125984"/>
  <pageSetup paperSize="9" orientation="portrait" r:id="rId1"/>
  <headerFooter>
    <oddHeader>&amp;CLøsning oppgave 7.7b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showZeros="0" topLeftCell="A2" zoomScaleNormal="150" workbookViewId="0">
      <selection activeCell="R17" sqref="R17"/>
    </sheetView>
  </sheetViews>
  <sheetFormatPr baseColWidth="10" defaultRowHeight="15" x14ac:dyDescent="0.2"/>
  <cols>
    <col min="1" max="1" width="5.85546875" style="29" customWidth="1"/>
    <col min="2" max="2" width="19.140625" style="29" customWidth="1"/>
    <col min="3" max="3" width="3.85546875" style="29" bestFit="1" customWidth="1"/>
    <col min="4" max="15" width="9.5703125" style="29" customWidth="1"/>
    <col min="16" max="16384" width="11.42578125" style="29"/>
  </cols>
  <sheetData>
    <row r="1" spans="1:16" s="59" customFormat="1" ht="15.75" x14ac:dyDescent="0.25">
      <c r="A1" s="67" t="s">
        <v>139</v>
      </c>
    </row>
    <row r="2" spans="1:16" s="59" customFormat="1" ht="15.75" x14ac:dyDescent="0.25"/>
    <row r="3" spans="1:16" ht="15.75" x14ac:dyDescent="0.25">
      <c r="A3" s="59"/>
      <c r="B3" s="59"/>
      <c r="C3" s="59"/>
      <c r="D3" s="59"/>
    </row>
    <row r="4" spans="1:16" ht="15.75" x14ac:dyDescent="0.25">
      <c r="A4" s="60"/>
      <c r="B4" s="61"/>
      <c r="C4" s="61"/>
      <c r="D4" s="61"/>
      <c r="E4" s="61"/>
      <c r="F4" s="61"/>
      <c r="G4" s="61"/>
      <c r="H4" s="61"/>
      <c r="I4" s="68" t="s">
        <v>47</v>
      </c>
      <c r="J4" s="69" t="s">
        <v>48</v>
      </c>
      <c r="K4" s="68" t="s">
        <v>49</v>
      </c>
      <c r="L4" s="28" t="s">
        <v>50</v>
      </c>
      <c r="M4" s="59"/>
      <c r="N4" s="59"/>
      <c r="O4" s="59"/>
      <c r="P4" s="59"/>
    </row>
    <row r="5" spans="1:16" ht="15.75" x14ac:dyDescent="0.25">
      <c r="A5" s="70"/>
      <c r="B5" s="71"/>
      <c r="C5" s="71"/>
      <c r="D5" s="71"/>
      <c r="E5" s="71"/>
      <c r="F5" s="71"/>
      <c r="G5" s="71"/>
      <c r="H5" s="71"/>
      <c r="I5" s="72" t="s">
        <v>51</v>
      </c>
      <c r="J5" s="73" t="s">
        <v>126</v>
      </c>
      <c r="K5" s="72" t="s">
        <v>52</v>
      </c>
      <c r="L5" s="32" t="s">
        <v>53</v>
      </c>
      <c r="M5" s="59"/>
      <c r="N5" s="59"/>
      <c r="O5" s="59"/>
      <c r="P5" s="59"/>
    </row>
    <row r="6" spans="1:16" ht="15.75" x14ac:dyDescent="0.25">
      <c r="A6" s="62" t="s">
        <v>54</v>
      </c>
      <c r="B6" s="63"/>
      <c r="C6" s="63"/>
      <c r="D6" s="63"/>
      <c r="E6" s="63"/>
      <c r="F6" s="63"/>
      <c r="G6" s="63"/>
      <c r="H6" s="63"/>
      <c r="I6" s="74" t="s">
        <v>55</v>
      </c>
      <c r="J6" s="75"/>
      <c r="K6" s="76"/>
      <c r="L6" s="77"/>
      <c r="M6" s="59"/>
      <c r="N6" s="59"/>
      <c r="O6" s="59"/>
      <c r="P6" s="59"/>
    </row>
    <row r="7" spans="1:16" ht="15.75" x14ac:dyDescent="0.25">
      <c r="A7" s="78" t="s">
        <v>56</v>
      </c>
      <c r="B7" s="79" t="s">
        <v>57</v>
      </c>
      <c r="C7" s="80"/>
      <c r="D7" s="81"/>
      <c r="E7" s="64"/>
      <c r="F7" s="64"/>
      <c r="G7" s="64"/>
      <c r="H7" s="80"/>
      <c r="I7" s="82">
        <v>560</v>
      </c>
      <c r="J7" s="83">
        <f>+I7/1.25*0.25</f>
        <v>112</v>
      </c>
      <c r="K7" s="41"/>
      <c r="L7" s="84"/>
    </row>
    <row r="8" spans="1:16" ht="15.75" x14ac:dyDescent="0.25">
      <c r="A8" s="85" t="s">
        <v>58</v>
      </c>
      <c r="B8" s="86" t="s">
        <v>59</v>
      </c>
      <c r="C8" s="87"/>
      <c r="D8" s="88"/>
      <c r="E8" s="65"/>
      <c r="F8" s="65"/>
      <c r="G8" s="65"/>
      <c r="H8" s="87"/>
      <c r="I8" s="89">
        <v>2500</v>
      </c>
      <c r="J8" s="90">
        <f>+I8/1.25*0.25</f>
        <v>500</v>
      </c>
      <c r="K8" s="46"/>
      <c r="L8" s="91"/>
    </row>
    <row r="9" spans="1:16" ht="15.75" x14ac:dyDescent="0.25">
      <c r="A9" s="85" t="s">
        <v>60</v>
      </c>
      <c r="B9" s="86" t="s">
        <v>61</v>
      </c>
      <c r="C9" s="87"/>
      <c r="D9" s="88"/>
      <c r="E9" s="65"/>
      <c r="F9" s="65"/>
      <c r="G9" s="65"/>
      <c r="H9" s="87"/>
      <c r="I9" s="89">
        <v>45890</v>
      </c>
      <c r="J9" s="90">
        <f>+I9/1.25*0.25</f>
        <v>9178</v>
      </c>
      <c r="K9" s="46"/>
      <c r="L9" s="91"/>
    </row>
    <row r="10" spans="1:16" ht="15.75" x14ac:dyDescent="0.25">
      <c r="A10" s="85" t="s">
        <v>60</v>
      </c>
      <c r="B10" s="86" t="s">
        <v>62</v>
      </c>
      <c r="C10" s="87"/>
      <c r="D10" s="88"/>
      <c r="E10" s="65"/>
      <c r="F10" s="65"/>
      <c r="G10" s="65"/>
      <c r="H10" s="87"/>
      <c r="I10" s="89">
        <v>18950</v>
      </c>
      <c r="J10" s="90">
        <f>+I10/1.25*0.25</f>
        <v>3790</v>
      </c>
      <c r="K10" s="46"/>
      <c r="L10" s="91"/>
    </row>
    <row r="11" spans="1:16" ht="15.75" x14ac:dyDescent="0.25">
      <c r="A11" s="92" t="s">
        <v>63</v>
      </c>
      <c r="B11" s="93" t="s">
        <v>64</v>
      </c>
      <c r="C11" s="94"/>
      <c r="D11" s="95"/>
      <c r="E11" s="66"/>
      <c r="F11" s="66"/>
      <c r="G11" s="66"/>
      <c r="H11" s="94"/>
      <c r="I11" s="96">
        <v>20700</v>
      </c>
      <c r="J11" s="97">
        <v>2700</v>
      </c>
      <c r="K11" s="51"/>
      <c r="L11" s="98"/>
    </row>
    <row r="12" spans="1:16" x14ac:dyDescent="0.2">
      <c r="P12" s="29" t="s">
        <v>65</v>
      </c>
    </row>
    <row r="14" spans="1:16" ht="15.75" x14ac:dyDescent="0.25">
      <c r="A14" s="68" t="s">
        <v>6</v>
      </c>
      <c r="B14" s="99" t="s">
        <v>7</v>
      </c>
      <c r="C14" s="100" t="s">
        <v>2</v>
      </c>
      <c r="D14" s="300">
        <v>2400</v>
      </c>
      <c r="E14" s="300"/>
      <c r="F14" s="300">
        <v>2710</v>
      </c>
      <c r="G14" s="300"/>
      <c r="H14" s="300">
        <v>4300</v>
      </c>
      <c r="I14" s="300"/>
      <c r="J14" s="300">
        <v>6340</v>
      </c>
      <c r="K14" s="300"/>
      <c r="L14" s="300">
        <v>6800</v>
      </c>
      <c r="M14" s="300"/>
      <c r="N14" s="300">
        <v>7090</v>
      </c>
      <c r="O14" s="300"/>
    </row>
    <row r="15" spans="1:16" ht="15.75" customHeight="1" x14ac:dyDescent="0.25">
      <c r="A15" s="101"/>
      <c r="B15" s="102"/>
      <c r="C15" s="103" t="s">
        <v>8</v>
      </c>
      <c r="D15" s="299" t="s">
        <v>66</v>
      </c>
      <c r="E15" s="299"/>
      <c r="F15" s="299" t="s">
        <v>67</v>
      </c>
      <c r="G15" s="299"/>
      <c r="H15" s="299" t="s">
        <v>5</v>
      </c>
      <c r="I15" s="299"/>
      <c r="J15" s="299" t="s">
        <v>33</v>
      </c>
      <c r="K15" s="299"/>
      <c r="L15" s="299" t="s">
        <v>68</v>
      </c>
      <c r="M15" s="299"/>
      <c r="N15" s="299" t="s">
        <v>40</v>
      </c>
      <c r="O15" s="299"/>
    </row>
    <row r="16" spans="1:16" ht="15.75" x14ac:dyDescent="0.25">
      <c r="A16" s="34"/>
      <c r="B16" s="34"/>
      <c r="C16" s="34"/>
      <c r="D16" s="37" t="s">
        <v>9</v>
      </c>
      <c r="E16" s="37" t="s">
        <v>10</v>
      </c>
      <c r="F16" s="37" t="s">
        <v>9</v>
      </c>
      <c r="G16" s="37" t="s">
        <v>10</v>
      </c>
      <c r="H16" s="174" t="s">
        <v>9</v>
      </c>
      <c r="I16" s="174" t="s">
        <v>10</v>
      </c>
      <c r="J16" s="37" t="s">
        <v>9</v>
      </c>
      <c r="K16" s="37" t="s">
        <v>10</v>
      </c>
      <c r="L16" s="37" t="s">
        <v>9</v>
      </c>
      <c r="M16" s="37" t="s">
        <v>10</v>
      </c>
      <c r="N16" s="37" t="s">
        <v>9</v>
      </c>
      <c r="O16" s="37" t="s">
        <v>10</v>
      </c>
    </row>
    <row r="17" spans="1:15" ht="18" x14ac:dyDescent="0.35">
      <c r="A17" s="104"/>
      <c r="B17" s="105" t="s">
        <v>69</v>
      </c>
      <c r="C17" s="106"/>
      <c r="D17" s="41"/>
      <c r="E17" s="42"/>
      <c r="F17" s="41"/>
      <c r="G17" s="42"/>
      <c r="H17" s="41"/>
      <c r="I17" s="42"/>
      <c r="J17" s="41"/>
      <c r="K17" s="107"/>
      <c r="L17" s="41"/>
      <c r="M17" s="42"/>
      <c r="N17" s="41"/>
      <c r="O17" s="42"/>
    </row>
    <row r="18" spans="1:15" ht="18" x14ac:dyDescent="0.35">
      <c r="A18" s="108" t="s">
        <v>56</v>
      </c>
      <c r="B18" s="109" t="s">
        <v>70</v>
      </c>
      <c r="C18" s="110"/>
      <c r="D18" s="46"/>
      <c r="E18" s="47"/>
      <c r="F18" s="46"/>
      <c r="G18" s="47"/>
      <c r="H18" s="46"/>
      <c r="I18" s="47"/>
      <c r="J18" s="46"/>
      <c r="K18" s="111"/>
      <c r="L18" s="46"/>
      <c r="M18" s="47"/>
      <c r="N18" s="46"/>
      <c r="O18" s="47"/>
    </row>
    <row r="19" spans="1:15" ht="18" x14ac:dyDescent="0.35">
      <c r="A19" s="108" t="s">
        <v>58</v>
      </c>
      <c r="B19" s="109" t="s">
        <v>71</v>
      </c>
      <c r="C19" s="110"/>
      <c r="D19" s="46"/>
      <c r="E19" s="47"/>
      <c r="F19" s="46"/>
      <c r="G19" s="47"/>
      <c r="H19" s="46"/>
      <c r="I19" s="47"/>
      <c r="J19" s="46"/>
      <c r="K19" s="111"/>
      <c r="L19" s="46"/>
      <c r="M19" s="47"/>
      <c r="N19" s="46"/>
      <c r="O19" s="47"/>
    </row>
    <row r="20" spans="1:15" ht="18" x14ac:dyDescent="0.35">
      <c r="A20" s="108" t="s">
        <v>60</v>
      </c>
      <c r="B20" s="109" t="s">
        <v>128</v>
      </c>
      <c r="C20" s="110"/>
      <c r="D20" s="46"/>
      <c r="E20" s="47"/>
      <c r="F20" s="46"/>
      <c r="G20" s="47"/>
      <c r="H20" s="46"/>
      <c r="I20" s="47"/>
      <c r="J20" s="46"/>
      <c r="K20" s="111"/>
      <c r="L20" s="46"/>
      <c r="M20" s="47"/>
      <c r="N20" s="46"/>
      <c r="O20" s="47"/>
    </row>
    <row r="21" spans="1:15" ht="18" x14ac:dyDescent="0.35">
      <c r="A21" s="108" t="str">
        <f>+A10</f>
        <v>12.8.</v>
      </c>
      <c r="B21" s="109" t="s">
        <v>127</v>
      </c>
      <c r="C21" s="110"/>
      <c r="D21" s="46"/>
      <c r="E21" s="47"/>
      <c r="F21" s="46"/>
      <c r="G21" s="47"/>
      <c r="H21" s="46"/>
      <c r="I21" s="47"/>
      <c r="J21" s="46"/>
      <c r="K21" s="111"/>
      <c r="L21" s="46"/>
      <c r="M21" s="47"/>
      <c r="N21" s="46"/>
      <c r="O21" s="47"/>
    </row>
    <row r="22" spans="1:15" ht="18" x14ac:dyDescent="0.35">
      <c r="A22" s="108" t="str">
        <f>+A11</f>
        <v>20.8.</v>
      </c>
      <c r="B22" s="109" t="s">
        <v>5</v>
      </c>
      <c r="C22" s="110"/>
      <c r="D22" s="46"/>
      <c r="E22" s="47"/>
      <c r="F22" s="46"/>
      <c r="G22" s="47"/>
      <c r="H22" s="46"/>
      <c r="I22" s="47"/>
      <c r="J22" s="46"/>
      <c r="K22" s="111"/>
      <c r="L22" s="46"/>
      <c r="M22" s="47"/>
      <c r="N22" s="46"/>
      <c r="O22" s="47"/>
    </row>
    <row r="23" spans="1:15" s="57" customFormat="1" ht="21" x14ac:dyDescent="0.35">
      <c r="A23" s="112" t="s">
        <v>72</v>
      </c>
      <c r="B23" s="113" t="s">
        <v>42</v>
      </c>
      <c r="C23" s="113"/>
      <c r="D23" s="55">
        <f t="shared" ref="D23:O23" si="0">SUM(D17:D22)</f>
        <v>0</v>
      </c>
      <c r="E23" s="56">
        <f t="shared" si="0"/>
        <v>0</v>
      </c>
      <c r="F23" s="55">
        <f t="shared" si="0"/>
        <v>0</v>
      </c>
      <c r="G23" s="56">
        <f t="shared" si="0"/>
        <v>0</v>
      </c>
      <c r="H23" s="55">
        <f t="shared" si="0"/>
        <v>0</v>
      </c>
      <c r="I23" s="56">
        <f t="shared" si="0"/>
        <v>0</v>
      </c>
      <c r="J23" s="55">
        <f t="shared" si="0"/>
        <v>0</v>
      </c>
      <c r="K23" s="114">
        <f t="shared" si="0"/>
        <v>0</v>
      </c>
      <c r="L23" s="55">
        <f t="shared" si="0"/>
        <v>0</v>
      </c>
      <c r="M23" s="56">
        <f t="shared" si="0"/>
        <v>0</v>
      </c>
      <c r="N23" s="55">
        <f t="shared" si="0"/>
        <v>0</v>
      </c>
      <c r="O23" s="56">
        <f t="shared" si="0"/>
        <v>0</v>
      </c>
    </row>
    <row r="27" spans="1:15" x14ac:dyDescent="0.2">
      <c r="L27" s="29" t="s">
        <v>73</v>
      </c>
    </row>
    <row r="28" spans="1:15" x14ac:dyDescent="0.2">
      <c r="I28" s="29" t="s">
        <v>74</v>
      </c>
    </row>
  </sheetData>
  <mergeCells count="12">
    <mergeCell ref="N15:O15"/>
    <mergeCell ref="D14:E14"/>
    <mergeCell ref="F14:G14"/>
    <mergeCell ref="H14:I14"/>
    <mergeCell ref="J14:K14"/>
    <mergeCell ref="L14:M14"/>
    <mergeCell ref="N14:O14"/>
    <mergeCell ref="D15:E15"/>
    <mergeCell ref="F15:G15"/>
    <mergeCell ref="H15:I15"/>
    <mergeCell ref="J15:K15"/>
    <mergeCell ref="L15:M15"/>
  </mergeCells>
  <pageMargins left="0.19685039370078741" right="0.19685039370078741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7.8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9</vt:i4>
      </vt:variant>
      <vt:variant>
        <vt:lpstr>Navngitte områder</vt:lpstr>
      </vt:variant>
      <vt:variant>
        <vt:i4>1</vt:i4>
      </vt:variant>
    </vt:vector>
  </HeadingPairs>
  <TitlesOfParts>
    <vt:vector size="10" baseType="lpstr">
      <vt:lpstr>Oppgave 7.1 og 7.2</vt:lpstr>
      <vt:lpstr>Oppgave 7.3</vt:lpstr>
      <vt:lpstr>Oppgave 7.4</vt:lpstr>
      <vt:lpstr>Oppgave 7.5</vt:lpstr>
      <vt:lpstr> Oppgave 7.6 a og b</vt:lpstr>
      <vt:lpstr>Oppgave 7.6c</vt:lpstr>
      <vt:lpstr>Oppgave 7.7a og c</vt:lpstr>
      <vt:lpstr>Oppgave 7.7b</vt:lpstr>
      <vt:lpstr>Oppgave 7.8</vt:lpstr>
      <vt:lpstr>'Oppgave 7.7a og c'!Utskriftsområde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 Hansen</dc:creator>
  <cp:lastModifiedBy>Øystein Hansen</cp:lastModifiedBy>
  <cp:lastPrinted>2019-11-03T13:37:13Z</cp:lastPrinted>
  <dcterms:created xsi:type="dcterms:W3CDTF">2004-06-20T13:54:21Z</dcterms:created>
  <dcterms:modified xsi:type="dcterms:W3CDTF">2020-08-03T12:56:55Z</dcterms:modified>
</cp:coreProperties>
</file>