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filterPrivacy="1" defaultThemeVersion="124226"/>
  <xr:revisionPtr revIDLastSave="0" documentId="13_ncr:1_{1058179A-00BA-4078-8D84-7ACDDE99A85B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Oppgave 6.10" sheetId="1" r:id="rId1"/>
    <sheet name="Direkte metode" sheetId="4" r:id="rId2"/>
    <sheet name="Indirekte metode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5" l="1"/>
  <c r="C32" i="5"/>
  <c r="C33" i="5"/>
  <c r="C34" i="5"/>
  <c r="C35" i="5"/>
  <c r="C37" i="5"/>
  <c r="C31" i="5"/>
  <c r="C22" i="5"/>
  <c r="C23" i="5"/>
  <c r="C24" i="5"/>
  <c r="C20" i="5"/>
  <c r="C16" i="5"/>
  <c r="C14" i="5"/>
  <c r="C36" i="5"/>
  <c r="D41" i="4"/>
  <c r="C25" i="5"/>
  <c r="C21" i="5"/>
  <c r="B100" i="1"/>
  <c r="C94" i="1"/>
  <c r="B94" i="1"/>
  <c r="B75" i="1"/>
  <c r="B78" i="1" s="1"/>
  <c r="C88" i="1"/>
  <c r="B88" i="1"/>
  <c r="C47" i="1"/>
  <c r="B47" i="1"/>
  <c r="C54" i="1"/>
  <c r="B54" i="1"/>
  <c r="C63" i="1"/>
  <c r="C78" i="1"/>
  <c r="C67" i="1"/>
  <c r="C70" i="1" s="1"/>
  <c r="B67" i="1"/>
  <c r="B70" i="1" s="1"/>
  <c r="B24" i="1"/>
  <c r="B16" i="1"/>
  <c r="B9" i="1"/>
  <c r="B56" i="1"/>
  <c r="C26" i="5" l="1"/>
  <c r="B18" i="1"/>
  <c r="B26" i="1" s="1"/>
  <c r="D36" i="4"/>
  <c r="C56" i="1"/>
  <c r="C40" i="5"/>
  <c r="D22" i="4"/>
  <c r="C80" i="1"/>
  <c r="B30" i="1" l="1"/>
  <c r="B35" i="1" s="1"/>
  <c r="B34" i="1" s="1"/>
  <c r="B62" i="1" s="1"/>
  <c r="B63" i="1" s="1"/>
  <c r="B80" i="1" s="1"/>
  <c r="C17" i="5"/>
  <c r="C44" i="5" s="1"/>
  <c r="D13" i="4"/>
  <c r="D40" i="4" s="1"/>
</calcChain>
</file>

<file path=xl/sharedStrings.xml><?xml version="1.0" encoding="utf-8"?>
<sst xmlns="http://schemas.openxmlformats.org/spreadsheetml/2006/main" count="156" uniqueCount="124">
  <si>
    <t>Salgsinntekter</t>
  </si>
  <si>
    <t>Gevinst ved salg av bil</t>
  </si>
  <si>
    <t>Sum driftsinntekter</t>
  </si>
  <si>
    <t>Beholdningsnedgang v.i.a. og f.varer</t>
  </si>
  <si>
    <t>Materialkostnader</t>
  </si>
  <si>
    <t>Lønn og sosiale kostnader</t>
  </si>
  <si>
    <t>Avskrivning</t>
  </si>
  <si>
    <t>Andre driftskostnader</t>
  </si>
  <si>
    <t>Sum driftskostnader</t>
  </si>
  <si>
    <t>Renteinntekter</t>
  </si>
  <si>
    <t>Verdiøkning aksjer</t>
  </si>
  <si>
    <t>Rentekostnader</t>
  </si>
  <si>
    <t>Netto finansposter</t>
  </si>
  <si>
    <t>Skattekostnad</t>
  </si>
  <si>
    <t>Årsoverskudd</t>
  </si>
  <si>
    <t>Resultat før skattekostnad</t>
  </si>
  <si>
    <t>Driftsresultat</t>
  </si>
  <si>
    <t>Balanse per 31.12.</t>
  </si>
  <si>
    <t>Resultatregnskap</t>
  </si>
  <si>
    <t>EIENDELER</t>
  </si>
  <si>
    <t>Anleggsmidler:</t>
  </si>
  <si>
    <t>Driftsbygning</t>
  </si>
  <si>
    <t>Maskiner</t>
  </si>
  <si>
    <t>Biler, inventar og kontormaskiner</t>
  </si>
  <si>
    <t>Fordring på ansatte</t>
  </si>
  <si>
    <t>Langsiktige aksjer</t>
  </si>
  <si>
    <t>Aksjeutbytte</t>
  </si>
  <si>
    <t>Sum anleggsmidler</t>
  </si>
  <si>
    <t>Omløpsmidler:</t>
  </si>
  <si>
    <t>Varebeholdninger</t>
  </si>
  <si>
    <t>Kundefordringer</t>
  </si>
  <si>
    <t>Kortsiktige aksjer</t>
  </si>
  <si>
    <t>EGENKAPITAL OG GJELD</t>
  </si>
  <si>
    <t>Egenkapital:</t>
  </si>
  <si>
    <t>Aksjekapital</t>
  </si>
  <si>
    <t>Annen egenkapital</t>
  </si>
  <si>
    <t>Sum omløpsmidler</t>
  </si>
  <si>
    <t>Sum egenkapital</t>
  </si>
  <si>
    <t>Gjeld:</t>
  </si>
  <si>
    <t>Utsatt skatt</t>
  </si>
  <si>
    <t>Sum avsetning for forpliktelser</t>
  </si>
  <si>
    <t>Annen langsiktig gjeld</t>
  </si>
  <si>
    <t>Sum langsiktig gjeld</t>
  </si>
  <si>
    <t>Leverandørgjeld</t>
  </si>
  <si>
    <t>Betalbar skatt</t>
  </si>
  <si>
    <t>Skyldig offentlige avgifter</t>
  </si>
  <si>
    <t>Avsatt utbytte</t>
  </si>
  <si>
    <t>Annen kortsiktig gjeld</t>
  </si>
  <si>
    <t>Sum kortsiktig gjeld</t>
  </si>
  <si>
    <t>Sum egenkapital og gjeld</t>
  </si>
  <si>
    <t>Sum eiendeler</t>
  </si>
  <si>
    <t>Styrets forslag til disponering av årsoverskuddet:</t>
  </si>
  <si>
    <t>Avsatt til utbytte</t>
  </si>
  <si>
    <t>Overført annen egenkapital</t>
  </si>
  <si>
    <t>Skyldige offentlige avgifter:</t>
  </si>
  <si>
    <t>Skyldig merverdiavgift</t>
  </si>
  <si>
    <t>Skyldig arbeidsgiveravgift</t>
  </si>
  <si>
    <t>Skattetrekk</t>
  </si>
  <si>
    <t>Materialer</t>
  </si>
  <si>
    <t>Varer i arbeid</t>
  </si>
  <si>
    <t>Ferdige varer</t>
  </si>
  <si>
    <t>Avskrivninger</t>
  </si>
  <si>
    <t>Biler, inventar etc.</t>
  </si>
  <si>
    <t>Kontantstrømmer fra operasjonelle aktiviteter</t>
  </si>
  <si>
    <t>Innbetalinger fra salg av varer og tjenester</t>
  </si>
  <si>
    <t>Innbetalinger knyttet til royalty, kommisjoner o.l.</t>
  </si>
  <si>
    <t>Utbetalinger for varer og tjenester for videresalg og eget forbruk</t>
  </si>
  <si>
    <t>Utbetalinger til ansatte, arbeidsgiveravgift, skattetrekk mv.</t>
  </si>
  <si>
    <t>Innbetalinger av utbytte</t>
  </si>
  <si>
    <t>Innbetalinger av renter</t>
  </si>
  <si>
    <t>Utbetalinger av renter</t>
  </si>
  <si>
    <t>Utbetalinger av skatter og offentlige avgifter</t>
  </si>
  <si>
    <t>Innbetalinger ved salg av verdipapirer for kortsiktige handelsformål</t>
  </si>
  <si>
    <t>Utbetalinger ved kjøp av verdipapirer for kortsiktige handelsformål</t>
  </si>
  <si>
    <t xml:space="preserve">Netto kontantstrøm fra operasjonelle aktiviteter </t>
  </si>
  <si>
    <t>Kontantstrømmer fra investeringsaktiviteter</t>
  </si>
  <si>
    <t>Innbetalinger ved salg av varige driftsmidler</t>
  </si>
  <si>
    <t>Utbetalinger ved kjøp av varige driftsmidler</t>
  </si>
  <si>
    <t>Innbetalinger ved salg av aksjer og andeler i andre selskaper</t>
  </si>
  <si>
    <t>Utbetalinger ved kjøp av aksjer og andeler i andre selskaper</t>
  </si>
  <si>
    <t>Innbetalinger ved salg av andre investeringer</t>
  </si>
  <si>
    <t>Utbetalinger ved kjøp av andre investeringer</t>
  </si>
  <si>
    <t xml:space="preserve">Netto kontantstrøm fra investeringsaktiviteter </t>
  </si>
  <si>
    <t>Kontantstrømmer fra finansieringsaktiviteter</t>
  </si>
  <si>
    <t>Innbetalinger ved opptak av ny langsiktig gjeld</t>
  </si>
  <si>
    <t>Innbetalinger ved opptak av ny kortsiktig gjeld</t>
  </si>
  <si>
    <t>Utbetalinger ved nedbetaling av langsiktig gjeld</t>
  </si>
  <si>
    <t>Utbetalinger ved nedbetaling av kortsiktig gjeld</t>
  </si>
  <si>
    <t>Netto endring i kassekreditt</t>
  </si>
  <si>
    <t>Innbetalinger av egenkapital</t>
  </si>
  <si>
    <t>Tilbakebetalinger av egenkapital</t>
  </si>
  <si>
    <t>Utbetalinger av utbytte/privatuttak</t>
  </si>
  <si>
    <t>Innbetalinger av aksjonærbidrag</t>
  </si>
  <si>
    <t>Innbetalinger av konsernbidrag</t>
  </si>
  <si>
    <t>Utbetalinger av konsernbidrag</t>
  </si>
  <si>
    <t xml:space="preserve">Netto kontantstrøm fra finansieringsaktiviteter </t>
  </si>
  <si>
    <t>Virkning av valutakursendringer på kontanter o.l.</t>
  </si>
  <si>
    <t>Beholdning av kontanter o.l. ved periodens begynnelse</t>
  </si>
  <si>
    <t>Periodens betalte skatt</t>
  </si>
  <si>
    <t>Ordinære avskrivninger</t>
  </si>
  <si>
    <t>Nedskrivning anleggsmidler</t>
  </si>
  <si>
    <t>Tap/gevinst ved salg av  aksjer</t>
  </si>
  <si>
    <t>Effekt av valutakursendringer</t>
  </si>
  <si>
    <t>Endring i andre tidsavgrensningsposter</t>
  </si>
  <si>
    <t>Netto kontantstrøm fra operasjonelle aktiviteter</t>
  </si>
  <si>
    <t>Utsatt skattefordel</t>
  </si>
  <si>
    <t>Netto endring i kontanter og kontantekvivalenter (sum 11+33+45+46)</t>
  </si>
  <si>
    <t>Beholdning av kontanter o.l. ved periodens slutt (sum 47 + 48)</t>
  </si>
  <si>
    <t>Netto endring i kontanter og kontantekvivalenter (sum 26+33+45+46)</t>
  </si>
  <si>
    <t>20x9</t>
  </si>
  <si>
    <t>20x8</t>
  </si>
  <si>
    <t>Tall fra oppgaveteksten</t>
  </si>
  <si>
    <t>Bankinnskudd</t>
  </si>
  <si>
    <t>Overkurs</t>
  </si>
  <si>
    <t>Beregninger</t>
  </si>
  <si>
    <t>Økning kundefordringer</t>
  </si>
  <si>
    <t>Nedgang leverandørgjeld</t>
  </si>
  <si>
    <t>Påløpte feriepenger</t>
  </si>
  <si>
    <t>Utbetalinger av utbytte</t>
  </si>
  <si>
    <t>Gevinst ved salg av anleggsmidler</t>
  </si>
  <si>
    <t>Økning varelager</t>
  </si>
  <si>
    <t>Oppgave 6.10</t>
  </si>
  <si>
    <t>Oppgave 6.10 - direkte metode</t>
  </si>
  <si>
    <t>Oppgave 6.10 - indirekte metode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</si>
</sst>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name val="Calibri"/>
      <family val="2"/>
      <scheme val="minor"/>
    </font>
    <font>
      <i/>
      <sz val="12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2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9" fontId="19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1" applyFont="1"/>
    <xf numFmtId="0" fontId="3" fillId="0" borderId="0" xfId="1" applyFont="1"/>
    <xf numFmtId="3" fontId="2" fillId="0" borderId="0" xfId="1" applyNumberFormat="1" applyFont="1"/>
    <xf numFmtId="0" fontId="2" fillId="2" borderId="1" xfId="1" applyFont="1" applyFill="1" applyBorder="1"/>
    <xf numFmtId="0" fontId="4" fillId="2" borderId="2" xfId="1" applyFont="1" applyFill="1" applyBorder="1"/>
    <xf numFmtId="3" fontId="2" fillId="3" borderId="3" xfId="1" applyNumberFormat="1" applyFont="1" applyFill="1" applyBorder="1"/>
    <xf numFmtId="0" fontId="2" fillId="2" borderId="4" xfId="1" applyFont="1" applyFill="1" applyBorder="1"/>
    <xf numFmtId="0" fontId="2" fillId="2" borderId="5" xfId="1" quotePrefix="1" applyFont="1" applyFill="1" applyBorder="1" applyAlignment="1">
      <alignment horizontal="left"/>
    </xf>
    <xf numFmtId="3" fontId="2" fillId="0" borderId="6" xfId="1" applyNumberFormat="1" applyFont="1" applyBorder="1"/>
    <xf numFmtId="0" fontId="2" fillId="2" borderId="5" xfId="1" applyFont="1" applyFill="1" applyBorder="1"/>
    <xf numFmtId="0" fontId="3" fillId="2" borderId="3" xfId="1" quotePrefix="1" applyFont="1" applyFill="1" applyBorder="1" applyAlignment="1">
      <alignment horizontal="left"/>
    </xf>
    <xf numFmtId="3" fontId="2" fillId="0" borderId="7" xfId="1" applyNumberFormat="1" applyFont="1" applyBorder="1"/>
    <xf numFmtId="0" fontId="5" fillId="0" borderId="0" xfId="1" applyFont="1"/>
    <xf numFmtId="0" fontId="2" fillId="2" borderId="0" xfId="1" applyFont="1" applyFill="1" applyBorder="1"/>
    <xf numFmtId="3" fontId="2" fillId="3" borderId="8" xfId="1" applyNumberFormat="1" applyFont="1" applyFill="1" applyBorder="1"/>
    <xf numFmtId="0" fontId="4" fillId="2" borderId="0" xfId="1" applyFont="1" applyFill="1" applyBorder="1"/>
    <xf numFmtId="3" fontId="2" fillId="3" borderId="9" xfId="1" applyNumberFormat="1" applyFont="1" applyFill="1" applyBorder="1"/>
    <xf numFmtId="0" fontId="3" fillId="2" borderId="3" xfId="1" applyFont="1" applyFill="1" applyBorder="1"/>
    <xf numFmtId="3" fontId="2" fillId="0" borderId="10" xfId="1" applyNumberFormat="1" applyFont="1" applyBorder="1"/>
    <xf numFmtId="3" fontId="2" fillId="3" borderId="5" xfId="1" applyNumberFormat="1" applyFont="1" applyFill="1" applyBorder="1"/>
    <xf numFmtId="0" fontId="2" fillId="2" borderId="5" xfId="1" applyFont="1" applyFill="1" applyBorder="1" applyAlignment="1">
      <alignment horizontal="left"/>
    </xf>
    <xf numFmtId="3" fontId="2" fillId="0" borderId="11" xfId="1" applyNumberFormat="1" applyFont="1" applyBorder="1"/>
    <xf numFmtId="3" fontId="2" fillId="0" borderId="12" xfId="1" applyNumberFormat="1" applyFont="1" applyBorder="1"/>
    <xf numFmtId="0" fontId="3" fillId="2" borderId="0" xfId="1" applyFont="1" applyFill="1" applyBorder="1"/>
    <xf numFmtId="3" fontId="2" fillId="0" borderId="13" xfId="1" applyNumberFormat="1" applyFont="1" applyBorder="1"/>
    <xf numFmtId="0" fontId="2" fillId="2" borderId="14" xfId="1" applyFont="1" applyFill="1" applyBorder="1"/>
    <xf numFmtId="0" fontId="2" fillId="2" borderId="3" xfId="1" applyFont="1" applyFill="1" applyBorder="1"/>
    <xf numFmtId="0" fontId="2" fillId="0" borderId="0" xfId="1" applyFont="1" applyBorder="1"/>
    <xf numFmtId="3" fontId="2" fillId="0" borderId="0" xfId="1" applyNumberFormat="1" applyFont="1" applyBorder="1"/>
    <xf numFmtId="0" fontId="6" fillId="0" borderId="0" xfId="1" applyFont="1"/>
    <xf numFmtId="0" fontId="2" fillId="3" borderId="1" xfId="1" applyFont="1" applyFill="1" applyBorder="1"/>
    <xf numFmtId="0" fontId="4" fillId="3" borderId="2" xfId="1" applyFont="1" applyFill="1" applyBorder="1"/>
    <xf numFmtId="0" fontId="2" fillId="3" borderId="4" xfId="1" applyFont="1" applyFill="1" applyBorder="1"/>
    <xf numFmtId="0" fontId="2" fillId="3" borderId="5" xfId="1" applyFont="1" applyFill="1" applyBorder="1"/>
    <xf numFmtId="0" fontId="3" fillId="3" borderId="3" xfId="1" applyFont="1" applyFill="1" applyBorder="1"/>
    <xf numFmtId="0" fontId="7" fillId="0" borderId="0" xfId="1" applyFont="1"/>
    <xf numFmtId="0" fontId="2" fillId="0" borderId="0" xfId="1" applyFont="1" applyAlignment="1">
      <alignment horizontal="center"/>
    </xf>
    <xf numFmtId="0" fontId="8" fillId="0" borderId="0" xfId="0" applyFont="1"/>
    <xf numFmtId="1" fontId="8" fillId="0" borderId="0" xfId="0" applyNumberFormat="1" applyFont="1" applyAlignment="1">
      <alignment horizontal="center"/>
    </xf>
    <xf numFmtId="3" fontId="8" fillId="0" borderId="0" xfId="0" applyNumberFormat="1" applyFont="1"/>
    <xf numFmtId="3" fontId="9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3" fontId="10" fillId="0" borderId="0" xfId="0" applyNumberFormat="1" applyFont="1"/>
    <xf numFmtId="3" fontId="10" fillId="0" borderId="15" xfId="0" applyNumberFormat="1" applyFont="1" applyBorder="1"/>
    <xf numFmtId="3" fontId="10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3" fontId="10" fillId="0" borderId="0" xfId="0" applyNumberFormat="1" applyFont="1" applyBorder="1"/>
    <xf numFmtId="3" fontId="10" fillId="0" borderId="16" xfId="0" applyNumberFormat="1" applyFont="1" applyBorder="1"/>
    <xf numFmtId="3" fontId="10" fillId="0" borderId="0" xfId="0" applyNumberFormat="1" applyFont="1" applyFill="1" applyAlignment="1">
      <alignment horizontal="left" indent="1"/>
    </xf>
    <xf numFmtId="3" fontId="10" fillId="0" borderId="0" xfId="0" applyNumberFormat="1" applyFont="1" applyFill="1" applyAlignment="1">
      <alignment horizontal="center"/>
    </xf>
    <xf numFmtId="0" fontId="2" fillId="0" borderId="0" xfId="1" applyFont="1" applyBorder="1" applyAlignment="1">
      <alignment horizontal="center"/>
    </xf>
    <xf numFmtId="0" fontId="5" fillId="0" borderId="0" xfId="1" applyFont="1" applyBorder="1"/>
    <xf numFmtId="0" fontId="2" fillId="0" borderId="0" xfId="1" quotePrefix="1" applyFont="1" applyBorder="1" applyAlignment="1">
      <alignment horizontal="center"/>
    </xf>
    <xf numFmtId="0" fontId="2" fillId="0" borderId="0" xfId="1" applyFont="1" applyFill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/>
    <xf numFmtId="3" fontId="2" fillId="0" borderId="0" xfId="1" applyNumberFormat="1" applyFont="1" applyFill="1" applyBorder="1"/>
    <xf numFmtId="0" fontId="14" fillId="0" borderId="0" xfId="0" applyFont="1"/>
    <xf numFmtId="3" fontId="15" fillId="0" borderId="0" xfId="0" applyNumberFormat="1" applyFont="1"/>
    <xf numFmtId="3" fontId="15" fillId="0" borderId="0" xfId="0" applyNumberFormat="1" applyFont="1" applyAlignment="1">
      <alignment horizontal="center"/>
    </xf>
    <xf numFmtId="0" fontId="15" fillId="0" borderId="0" xfId="0" applyFont="1"/>
    <xf numFmtId="0" fontId="16" fillId="0" borderId="0" xfId="0" applyFont="1"/>
    <xf numFmtId="3" fontId="16" fillId="0" borderId="0" xfId="0" applyNumberFormat="1" applyFont="1"/>
    <xf numFmtId="3" fontId="16" fillId="0" borderId="0" xfId="0" applyNumberFormat="1" applyFont="1" applyAlignment="1">
      <alignment horizontal="center"/>
    </xf>
    <xf numFmtId="3" fontId="3" fillId="0" borderId="0" xfId="1" applyNumberFormat="1" applyFont="1"/>
    <xf numFmtId="0" fontId="3" fillId="0" borderId="0" xfId="1" applyFont="1" applyBorder="1"/>
    <xf numFmtId="3" fontId="3" fillId="0" borderId="0" xfId="1" applyNumberFormat="1" applyFont="1" applyBorder="1"/>
    <xf numFmtId="0" fontId="3" fillId="0" borderId="0" xfId="1" applyFont="1" applyBorder="1" applyAlignment="1">
      <alignment horizontal="left"/>
    </xf>
    <xf numFmtId="0" fontId="2" fillId="0" borderId="0" xfId="1" applyFont="1" applyBorder="1" applyAlignment="1">
      <alignment horizontal="right"/>
    </xf>
    <xf numFmtId="0" fontId="2" fillId="0" borderId="0" xfId="1" quotePrefix="1" applyFont="1" applyBorder="1" applyAlignment="1">
      <alignment horizontal="right"/>
    </xf>
    <xf numFmtId="0" fontId="3" fillId="0" borderId="0" xfId="1" applyFont="1" applyAlignment="1">
      <alignment horizontal="center"/>
    </xf>
    <xf numFmtId="164" fontId="2" fillId="0" borderId="0" xfId="2" applyNumberFormat="1" applyFont="1"/>
    <xf numFmtId="3" fontId="10" fillId="0" borderId="0" xfId="0" applyNumberFormat="1" applyFont="1" applyFill="1"/>
    <xf numFmtId="3" fontId="10" fillId="0" borderId="15" xfId="0" applyNumberFormat="1" applyFont="1" applyFill="1" applyBorder="1"/>
    <xf numFmtId="3" fontId="10" fillId="0" borderId="16" xfId="0" applyNumberFormat="1" applyFont="1" applyFill="1" applyBorder="1"/>
    <xf numFmtId="3" fontId="16" fillId="0" borderId="0" xfId="0" applyNumberFormat="1" applyFont="1" applyFill="1"/>
    <xf numFmtId="0" fontId="18" fillId="0" borderId="0" xfId="1" applyFont="1" applyBorder="1"/>
    <xf numFmtId="0" fontId="2" fillId="0" borderId="0" xfId="1" applyFont="1" applyBorder="1" applyAlignment="1">
      <alignment horizontal="left" indent="1"/>
    </xf>
    <xf numFmtId="0" fontId="5" fillId="0" borderId="0" xfId="1" applyFont="1" applyBorder="1" applyAlignment="1">
      <alignment horizontal="center"/>
    </xf>
    <xf numFmtId="3" fontId="5" fillId="0" borderId="0" xfId="1" applyNumberFormat="1" applyFont="1" applyBorder="1"/>
    <xf numFmtId="3" fontId="2" fillId="3" borderId="2" xfId="1" applyNumberFormat="1" applyFont="1" applyFill="1" applyBorder="1"/>
    <xf numFmtId="3" fontId="2" fillId="3" borderId="16" xfId="1" applyNumberFormat="1" applyFont="1" applyFill="1" applyBorder="1"/>
    <xf numFmtId="0" fontId="10" fillId="0" borderId="0" xfId="0" applyFont="1" applyBorder="1"/>
    <xf numFmtId="3" fontId="2" fillId="0" borderId="17" xfId="1" applyNumberFormat="1" applyFont="1" applyBorder="1"/>
  </cellXfs>
  <cellStyles count="3">
    <cellStyle name="Normal" xfId="0" builtinId="0"/>
    <cellStyle name="Normal 2" xfId="1" xr:uid="{00000000-0005-0000-0000-000001000000}"/>
    <cellStyle name="Pros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1"/>
  <sheetViews>
    <sheetView topLeftCell="A69" workbookViewId="0">
      <selection activeCell="G74" sqref="G74:G75"/>
    </sheetView>
  </sheetViews>
  <sheetFormatPr baseColWidth="10" defaultRowHeight="15" x14ac:dyDescent="0.25"/>
  <cols>
    <col min="1" max="1" width="33.7109375" style="43" bestFit="1" customWidth="1"/>
    <col min="2" max="2" width="11.5703125" style="44" bestFit="1" customWidth="1"/>
    <col min="3" max="3" width="11.42578125" style="44" customWidth="1"/>
    <col min="4" max="4" width="11.42578125" style="46"/>
    <col min="5" max="16384" width="11.42578125" style="43"/>
  </cols>
  <sheetData>
    <row r="1" spans="1:6" s="64" customFormat="1" ht="15.75" x14ac:dyDescent="0.25">
      <c r="A1" s="61" t="s">
        <v>121</v>
      </c>
      <c r="B1" s="62"/>
      <c r="C1" s="62"/>
      <c r="D1" s="63"/>
    </row>
    <row r="2" spans="1:6" s="64" customFormat="1" ht="15.75" x14ac:dyDescent="0.25">
      <c r="A2" s="61"/>
      <c r="B2" s="62"/>
      <c r="C2" s="62"/>
      <c r="D2" s="63"/>
    </row>
    <row r="3" spans="1:6" s="64" customFormat="1" ht="15.75" x14ac:dyDescent="0.25">
      <c r="A3" s="61" t="s">
        <v>111</v>
      </c>
      <c r="B3" s="62"/>
      <c r="C3" s="62"/>
      <c r="D3" s="63"/>
    </row>
    <row r="4" spans="1:6" s="64" customFormat="1" ht="15.75" x14ac:dyDescent="0.25">
      <c r="A4" s="61"/>
      <c r="B4" s="62"/>
      <c r="C4" s="62"/>
      <c r="D4" s="63"/>
    </row>
    <row r="5" spans="1:6" s="42" customFormat="1" ht="18.75" x14ac:dyDescent="0.3">
      <c r="A5" s="38" t="s">
        <v>18</v>
      </c>
      <c r="B5" s="39" t="s">
        <v>109</v>
      </c>
      <c r="C5" s="40"/>
      <c r="D5" s="41"/>
    </row>
    <row r="6" spans="1:6" x14ac:dyDescent="0.25">
      <c r="C6" s="52"/>
      <c r="D6" s="53"/>
    </row>
    <row r="7" spans="1:6" x14ac:dyDescent="0.25">
      <c r="A7" s="43" t="s">
        <v>0</v>
      </c>
      <c r="B7" s="44">
        <v>23541000</v>
      </c>
      <c r="C7" s="52"/>
      <c r="D7" s="53"/>
    </row>
    <row r="8" spans="1:6" x14ac:dyDescent="0.25">
      <c r="A8" s="43" t="s">
        <v>1</v>
      </c>
      <c r="B8" s="44">
        <v>22000</v>
      </c>
      <c r="C8" s="52"/>
      <c r="D8" s="53"/>
    </row>
    <row r="9" spans="1:6" s="47" customFormat="1" ht="20.25" x14ac:dyDescent="0.3">
      <c r="A9" s="43" t="s">
        <v>2</v>
      </c>
      <c r="B9" s="45">
        <f>SUM(B7:B8)</f>
        <v>23563000</v>
      </c>
      <c r="C9" s="44"/>
      <c r="D9" s="46"/>
      <c r="E9" s="43"/>
      <c r="F9" s="43"/>
    </row>
    <row r="11" spans="1:6" x14ac:dyDescent="0.25">
      <c r="A11" s="43" t="s">
        <v>3</v>
      </c>
      <c r="B11" s="76">
        <v>100000</v>
      </c>
    </row>
    <row r="12" spans="1:6" x14ac:dyDescent="0.25">
      <c r="A12" s="43" t="s">
        <v>4</v>
      </c>
      <c r="B12" s="76">
        <v>8642000</v>
      </c>
    </row>
    <row r="13" spans="1:6" x14ac:dyDescent="0.25">
      <c r="A13" s="43" t="s">
        <v>5</v>
      </c>
      <c r="B13" s="76">
        <v>8394250</v>
      </c>
    </row>
    <row r="14" spans="1:6" x14ac:dyDescent="0.25">
      <c r="A14" s="43" t="s">
        <v>6</v>
      </c>
      <c r="B14" s="76">
        <v>650000</v>
      </c>
    </row>
    <row r="15" spans="1:6" x14ac:dyDescent="0.25">
      <c r="A15" s="43" t="s">
        <v>7</v>
      </c>
      <c r="B15" s="76">
        <v>2246000</v>
      </c>
      <c r="C15" s="46"/>
    </row>
    <row r="16" spans="1:6" s="47" customFormat="1" ht="20.25" x14ac:dyDescent="0.3">
      <c r="A16" s="43" t="s">
        <v>8</v>
      </c>
      <c r="B16" s="77">
        <f>SUM(B11:B15)</f>
        <v>20032250</v>
      </c>
      <c r="C16" s="44"/>
      <c r="D16" s="46"/>
    </row>
    <row r="17" spans="1:6" x14ac:dyDescent="0.25">
      <c r="B17" s="76"/>
    </row>
    <row r="18" spans="1:6" x14ac:dyDescent="0.25">
      <c r="A18" s="43" t="s">
        <v>16</v>
      </c>
      <c r="B18" s="78">
        <f>B9-B16</f>
        <v>3530750</v>
      </c>
    </row>
    <row r="19" spans="1:6" x14ac:dyDescent="0.25">
      <c r="B19" s="76"/>
    </row>
    <row r="20" spans="1:6" x14ac:dyDescent="0.25">
      <c r="A20" s="43" t="s">
        <v>9</v>
      </c>
      <c r="B20" s="76">
        <v>12350</v>
      </c>
    </row>
    <row r="21" spans="1:6" x14ac:dyDescent="0.25">
      <c r="A21" s="43" t="s">
        <v>26</v>
      </c>
      <c r="B21" s="76">
        <v>17000</v>
      </c>
    </row>
    <row r="22" spans="1:6" x14ac:dyDescent="0.25">
      <c r="A22" s="43" t="s">
        <v>10</v>
      </c>
      <c r="B22" s="76">
        <v>40000</v>
      </c>
    </row>
    <row r="23" spans="1:6" x14ac:dyDescent="0.25">
      <c r="A23" s="43" t="s">
        <v>11</v>
      </c>
      <c r="B23" s="76">
        <v>74000</v>
      </c>
    </row>
    <row r="24" spans="1:6" s="47" customFormat="1" ht="20.25" x14ac:dyDescent="0.3">
      <c r="A24" s="43" t="s">
        <v>12</v>
      </c>
      <c r="B24" s="77">
        <f>B21+B20+B22-B23</f>
        <v>-4650</v>
      </c>
      <c r="C24" s="44"/>
      <c r="D24" s="46"/>
      <c r="E24" s="43"/>
      <c r="F24" s="43"/>
    </row>
    <row r="25" spans="1:6" s="65" customFormat="1" ht="11.25" x14ac:dyDescent="0.2">
      <c r="B25" s="79"/>
      <c r="C25" s="66"/>
      <c r="D25" s="67"/>
    </row>
    <row r="26" spans="1:6" x14ac:dyDescent="0.25">
      <c r="A26" s="43" t="s">
        <v>15</v>
      </c>
      <c r="B26" s="76">
        <f>B18+B24</f>
        <v>3526100</v>
      </c>
      <c r="D26" s="53"/>
    </row>
    <row r="27" spans="1:6" s="65" customFormat="1" ht="11.25" x14ac:dyDescent="0.2">
      <c r="B27" s="79"/>
      <c r="C27" s="66"/>
      <c r="D27" s="67"/>
    </row>
    <row r="28" spans="1:6" x14ac:dyDescent="0.25">
      <c r="A28" s="43" t="s">
        <v>13</v>
      </c>
      <c r="B28" s="76">
        <v>770000</v>
      </c>
    </row>
    <row r="29" spans="1:6" s="65" customFormat="1" ht="11.25" x14ac:dyDescent="0.2">
      <c r="B29" s="66"/>
      <c r="C29" s="66"/>
      <c r="D29" s="67"/>
    </row>
    <row r="30" spans="1:6" x14ac:dyDescent="0.25">
      <c r="A30" s="43" t="s">
        <v>14</v>
      </c>
      <c r="B30" s="44">
        <f>B26-B28</f>
        <v>2756100</v>
      </c>
    </row>
    <row r="32" spans="1:6" x14ac:dyDescent="0.25">
      <c r="A32" s="48" t="s">
        <v>51</v>
      </c>
    </row>
    <row r="33" spans="1:6" x14ac:dyDescent="0.25">
      <c r="A33" s="43" t="s">
        <v>52</v>
      </c>
      <c r="B33" s="44">
        <v>2000000</v>
      </c>
    </row>
    <row r="34" spans="1:6" x14ac:dyDescent="0.25">
      <c r="A34" s="43" t="s">
        <v>53</v>
      </c>
      <c r="B34" s="44">
        <f>B35-B33</f>
        <v>756100</v>
      </c>
    </row>
    <row r="35" spans="1:6" s="47" customFormat="1" ht="20.25" x14ac:dyDescent="0.3">
      <c r="A35" s="43"/>
      <c r="B35" s="45">
        <f>B30</f>
        <v>2756100</v>
      </c>
      <c r="C35" s="44"/>
      <c r="D35" s="46"/>
    </row>
    <row r="38" spans="1:6" s="42" customFormat="1" ht="18.75" x14ac:dyDescent="0.3">
      <c r="A38" s="38" t="s">
        <v>17</v>
      </c>
      <c r="B38" s="39" t="s">
        <v>109</v>
      </c>
      <c r="C38" s="39" t="s">
        <v>110</v>
      </c>
      <c r="D38" s="41"/>
    </row>
    <row r="39" spans="1:6" x14ac:dyDescent="0.25">
      <c r="A39" s="48" t="s">
        <v>19</v>
      </c>
    </row>
    <row r="40" spans="1:6" x14ac:dyDescent="0.25">
      <c r="A40" s="49" t="s">
        <v>20</v>
      </c>
    </row>
    <row r="41" spans="1:6" x14ac:dyDescent="0.25">
      <c r="A41" s="43" t="s">
        <v>105</v>
      </c>
      <c r="B41" s="44">
        <v>23000</v>
      </c>
    </row>
    <row r="42" spans="1:6" x14ac:dyDescent="0.25">
      <c r="A42" s="43" t="s">
        <v>21</v>
      </c>
      <c r="B42" s="44">
        <v>4250000</v>
      </c>
      <c r="C42" s="44">
        <v>4500000</v>
      </c>
    </row>
    <row r="43" spans="1:6" x14ac:dyDescent="0.25">
      <c r="A43" s="43" t="s">
        <v>22</v>
      </c>
      <c r="B43" s="44">
        <v>1560000</v>
      </c>
      <c r="C43" s="44">
        <v>1050000</v>
      </c>
    </row>
    <row r="44" spans="1:6" x14ac:dyDescent="0.25">
      <c r="A44" s="43" t="s">
        <v>23</v>
      </c>
      <c r="B44" s="44">
        <v>850000</v>
      </c>
      <c r="C44" s="44">
        <v>897500</v>
      </c>
    </row>
    <row r="45" spans="1:6" x14ac:dyDescent="0.25">
      <c r="A45" s="43" t="s">
        <v>24</v>
      </c>
      <c r="B45" s="44">
        <v>684000</v>
      </c>
      <c r="C45" s="44">
        <v>150000</v>
      </c>
    </row>
    <row r="46" spans="1:6" x14ac:dyDescent="0.25">
      <c r="A46" s="43" t="s">
        <v>25</v>
      </c>
      <c r="B46" s="44">
        <v>500000</v>
      </c>
      <c r="C46" s="44">
        <v>500000</v>
      </c>
    </row>
    <row r="47" spans="1:6" s="47" customFormat="1" ht="20.25" x14ac:dyDescent="0.3">
      <c r="A47" s="43" t="s">
        <v>27</v>
      </c>
      <c r="B47" s="45">
        <f>SUM(B39:B46)</f>
        <v>7867000</v>
      </c>
      <c r="C47" s="45">
        <f>SUM(C39:C46)</f>
        <v>7097500</v>
      </c>
      <c r="D47" s="46"/>
      <c r="E47" s="43"/>
      <c r="F47" s="43"/>
    </row>
    <row r="49" spans="1:4" x14ac:dyDescent="0.25">
      <c r="A49" s="49" t="s">
        <v>28</v>
      </c>
    </row>
    <row r="50" spans="1:4" x14ac:dyDescent="0.25">
      <c r="A50" s="43" t="s">
        <v>29</v>
      </c>
      <c r="B50" s="44">
        <v>950000</v>
      </c>
      <c r="C50" s="44">
        <v>645000</v>
      </c>
    </row>
    <row r="51" spans="1:4" x14ac:dyDescent="0.25">
      <c r="A51" s="43" t="s">
        <v>30</v>
      </c>
      <c r="B51" s="44">
        <v>2250000</v>
      </c>
      <c r="C51" s="44">
        <v>1486000</v>
      </c>
    </row>
    <row r="52" spans="1:4" x14ac:dyDescent="0.25">
      <c r="A52" s="43" t="s">
        <v>31</v>
      </c>
      <c r="B52" s="44">
        <v>350000</v>
      </c>
      <c r="C52" s="44">
        <v>260000</v>
      </c>
    </row>
    <row r="53" spans="1:4" x14ac:dyDescent="0.25">
      <c r="A53" s="43" t="s">
        <v>112</v>
      </c>
      <c r="B53" s="44">
        <v>815150</v>
      </c>
      <c r="C53" s="44">
        <v>2466600</v>
      </c>
    </row>
    <row r="54" spans="1:4" s="47" customFormat="1" ht="20.25" x14ac:dyDescent="0.3">
      <c r="A54" s="43" t="s">
        <v>36</v>
      </c>
      <c r="B54" s="45">
        <f>SUM(B50:B53)</f>
        <v>4365150</v>
      </c>
      <c r="C54" s="45">
        <f>SUM(C50:C53)</f>
        <v>4857600</v>
      </c>
      <c r="D54" s="46"/>
    </row>
    <row r="55" spans="1:4" x14ac:dyDescent="0.25">
      <c r="B55" s="50"/>
      <c r="C55" s="50"/>
    </row>
    <row r="56" spans="1:4" x14ac:dyDescent="0.25">
      <c r="A56" s="43" t="s">
        <v>50</v>
      </c>
      <c r="B56" s="51">
        <f>B47+B54</f>
        <v>12232150</v>
      </c>
      <c r="C56" s="51">
        <f>C47+C54</f>
        <v>11955100</v>
      </c>
    </row>
    <row r="58" spans="1:4" x14ac:dyDescent="0.25">
      <c r="A58" s="48" t="s">
        <v>32</v>
      </c>
    </row>
    <row r="59" spans="1:4" x14ac:dyDescent="0.25">
      <c r="A59" s="49" t="s">
        <v>33</v>
      </c>
    </row>
    <row r="60" spans="1:4" x14ac:dyDescent="0.25">
      <c r="A60" s="43" t="s">
        <v>34</v>
      </c>
      <c r="B60" s="44">
        <v>3000000</v>
      </c>
      <c r="C60" s="44">
        <v>3000000</v>
      </c>
    </row>
    <row r="61" spans="1:4" x14ac:dyDescent="0.25">
      <c r="A61" s="43" t="s">
        <v>113</v>
      </c>
      <c r="B61" s="76">
        <v>700000</v>
      </c>
      <c r="C61" s="44">
        <v>700000</v>
      </c>
    </row>
    <row r="62" spans="1:4" x14ac:dyDescent="0.25">
      <c r="A62" s="43" t="s">
        <v>35</v>
      </c>
      <c r="B62" s="76">
        <f>C62+B34</f>
        <v>1694100</v>
      </c>
      <c r="C62" s="44">
        <v>938000</v>
      </c>
    </row>
    <row r="63" spans="1:4" s="47" customFormat="1" ht="20.25" x14ac:dyDescent="0.3">
      <c r="A63" s="43" t="s">
        <v>37</v>
      </c>
      <c r="B63" s="77">
        <f>SUM(B59:B62)</f>
        <v>5394100</v>
      </c>
      <c r="C63" s="45">
        <f>SUM(C59:C62)</f>
        <v>4638000</v>
      </c>
      <c r="D63" s="46"/>
    </row>
    <row r="64" spans="1:4" x14ac:dyDescent="0.25">
      <c r="B64" s="76"/>
    </row>
    <row r="65" spans="1:5" x14ac:dyDescent="0.25">
      <c r="A65" s="49" t="s">
        <v>38</v>
      </c>
      <c r="B65" s="76"/>
    </row>
    <row r="66" spans="1:5" x14ac:dyDescent="0.25">
      <c r="A66" s="43" t="s">
        <v>39</v>
      </c>
      <c r="B66" s="78">
        <v>0</v>
      </c>
      <c r="C66" s="51">
        <v>12000</v>
      </c>
    </row>
    <row r="67" spans="1:5" s="47" customFormat="1" ht="20.25" x14ac:dyDescent="0.3">
      <c r="A67" s="43" t="s">
        <v>40</v>
      </c>
      <c r="B67" s="76">
        <f>SUM(B66)</f>
        <v>0</v>
      </c>
      <c r="C67" s="44">
        <f>SUM(C66)</f>
        <v>12000</v>
      </c>
      <c r="D67" s="46"/>
    </row>
    <row r="68" spans="1:5" x14ac:dyDescent="0.25">
      <c r="B68" s="76"/>
    </row>
    <row r="69" spans="1:5" x14ac:dyDescent="0.25">
      <c r="A69" s="43" t="s">
        <v>41</v>
      </c>
      <c r="B69" s="76">
        <v>1456000</v>
      </c>
      <c r="C69" s="44">
        <v>1980000</v>
      </c>
    </row>
    <row r="70" spans="1:5" s="47" customFormat="1" ht="20.25" x14ac:dyDescent="0.3">
      <c r="A70" s="43" t="s">
        <v>42</v>
      </c>
      <c r="B70" s="77">
        <f>SUM(B67:B69)</f>
        <v>1456000</v>
      </c>
      <c r="C70" s="45">
        <f>SUM(C67:C69)</f>
        <v>1992000</v>
      </c>
      <c r="D70" s="46"/>
      <c r="E70" s="43"/>
    </row>
    <row r="71" spans="1:5" x14ac:dyDescent="0.25">
      <c r="B71" s="76"/>
    </row>
    <row r="72" spans="1:5" x14ac:dyDescent="0.25">
      <c r="A72" s="43" t="s">
        <v>43</v>
      </c>
      <c r="B72" s="76">
        <v>860250</v>
      </c>
      <c r="C72" s="44">
        <v>1398000</v>
      </c>
    </row>
    <row r="73" spans="1:5" x14ac:dyDescent="0.25">
      <c r="A73" s="43" t="s">
        <v>44</v>
      </c>
      <c r="B73" s="76">
        <v>805000</v>
      </c>
      <c r="C73" s="44">
        <v>977000</v>
      </c>
    </row>
    <row r="74" spans="1:5" x14ac:dyDescent="0.25">
      <c r="A74" s="43" t="s">
        <v>45</v>
      </c>
      <c r="B74" s="76">
        <v>952800</v>
      </c>
      <c r="C74" s="44">
        <v>1166600</v>
      </c>
    </row>
    <row r="75" spans="1:5" x14ac:dyDescent="0.25">
      <c r="A75" s="43" t="s">
        <v>46</v>
      </c>
      <c r="B75" s="76">
        <f>B33</f>
        <v>2000000</v>
      </c>
      <c r="C75" s="44">
        <v>1000000</v>
      </c>
    </row>
    <row r="76" spans="1:5" x14ac:dyDescent="0.25">
      <c r="A76" s="43" t="s">
        <v>117</v>
      </c>
      <c r="B76" s="76">
        <v>748000</v>
      </c>
      <c r="C76" s="44">
        <v>723500</v>
      </c>
    </row>
    <row r="77" spans="1:5" x14ac:dyDescent="0.25">
      <c r="A77" s="43" t="s">
        <v>47</v>
      </c>
      <c r="B77" s="44">
        <v>16000</v>
      </c>
      <c r="C77" s="44">
        <v>60000</v>
      </c>
    </row>
    <row r="78" spans="1:5" s="47" customFormat="1" ht="20.25" x14ac:dyDescent="0.3">
      <c r="A78" s="43" t="s">
        <v>48</v>
      </c>
      <c r="B78" s="45">
        <f>SUM(B72:B77)</f>
        <v>5382050</v>
      </c>
      <c r="C78" s="45">
        <f>SUM(C72:C77)</f>
        <v>5325100</v>
      </c>
      <c r="D78" s="46"/>
      <c r="E78" s="43"/>
    </row>
    <row r="80" spans="1:5" x14ac:dyDescent="0.25">
      <c r="A80" s="43" t="s">
        <v>49</v>
      </c>
      <c r="B80" s="51">
        <f>B63+B70+B78</f>
        <v>12232150</v>
      </c>
      <c r="C80" s="51">
        <f>C63+C70+C78</f>
        <v>11955100</v>
      </c>
    </row>
    <row r="84" spans="1:4" x14ac:dyDescent="0.25">
      <c r="A84" s="49" t="s">
        <v>54</v>
      </c>
    </row>
    <row r="85" spans="1:4" x14ac:dyDescent="0.25">
      <c r="A85" s="43" t="s">
        <v>55</v>
      </c>
      <c r="B85" s="44">
        <v>401000</v>
      </c>
      <c r="C85" s="44">
        <v>646000</v>
      </c>
    </row>
    <row r="86" spans="1:4" x14ac:dyDescent="0.25">
      <c r="A86" s="43" t="s">
        <v>56</v>
      </c>
      <c r="B86" s="44">
        <v>256800</v>
      </c>
      <c r="C86" s="44">
        <v>250600</v>
      </c>
    </row>
    <row r="87" spans="1:4" x14ac:dyDescent="0.25">
      <c r="A87" s="43" t="s">
        <v>57</v>
      </c>
      <c r="B87" s="44">
        <v>295000</v>
      </c>
      <c r="C87" s="44">
        <v>270000</v>
      </c>
    </row>
    <row r="88" spans="1:4" s="47" customFormat="1" ht="20.25" x14ac:dyDescent="0.3">
      <c r="A88" s="43"/>
      <c r="B88" s="45">
        <f>SUM(B85:B87)</f>
        <v>952800</v>
      </c>
      <c r="C88" s="45">
        <f>SUM(C85:C87)</f>
        <v>1166600</v>
      </c>
      <c r="D88" s="46"/>
    </row>
    <row r="90" spans="1:4" x14ac:dyDescent="0.25">
      <c r="A90" s="49" t="s">
        <v>29</v>
      </c>
      <c r="B90" s="43"/>
      <c r="C90" s="43"/>
    </row>
    <row r="91" spans="1:4" x14ac:dyDescent="0.25">
      <c r="A91" s="43" t="s">
        <v>58</v>
      </c>
      <c r="B91" s="44">
        <v>670000</v>
      </c>
      <c r="C91" s="44">
        <v>265000</v>
      </c>
    </row>
    <row r="92" spans="1:4" x14ac:dyDescent="0.25">
      <c r="A92" s="43" t="s">
        <v>59</v>
      </c>
      <c r="B92" s="44">
        <v>70000</v>
      </c>
      <c r="C92" s="44">
        <v>80000</v>
      </c>
    </row>
    <row r="93" spans="1:4" x14ac:dyDescent="0.25">
      <c r="A93" s="43" t="s">
        <v>60</v>
      </c>
      <c r="B93" s="44">
        <v>210000</v>
      </c>
      <c r="C93" s="44">
        <v>300000</v>
      </c>
    </row>
    <row r="94" spans="1:4" s="47" customFormat="1" ht="20.25" x14ac:dyDescent="0.3">
      <c r="A94" s="43"/>
      <c r="B94" s="45">
        <f>SUM(B91:B93)</f>
        <v>950000</v>
      </c>
      <c r="C94" s="45">
        <f>SUM(C91:C93)</f>
        <v>645000</v>
      </c>
      <c r="D94" s="46"/>
    </row>
    <row r="96" spans="1:4" x14ac:dyDescent="0.25">
      <c r="A96" s="48" t="s">
        <v>61</v>
      </c>
    </row>
    <row r="97" spans="1:4" x14ac:dyDescent="0.25">
      <c r="A97" s="43" t="s">
        <v>21</v>
      </c>
      <c r="B97" s="44">
        <v>250000</v>
      </c>
      <c r="C97" s="50"/>
    </row>
    <row r="98" spans="1:4" x14ac:dyDescent="0.25">
      <c r="A98" s="43" t="s">
        <v>22</v>
      </c>
      <c r="B98" s="44">
        <v>260000</v>
      </c>
      <c r="C98" s="50"/>
    </row>
    <row r="99" spans="1:4" x14ac:dyDescent="0.25">
      <c r="A99" s="43" t="s">
        <v>62</v>
      </c>
      <c r="B99" s="44">
        <v>140000</v>
      </c>
      <c r="C99" s="50"/>
    </row>
    <row r="100" spans="1:4" s="47" customFormat="1" ht="20.25" x14ac:dyDescent="0.3">
      <c r="A100" s="43"/>
      <c r="B100" s="45">
        <f>SUM(B97:B99)</f>
        <v>650000</v>
      </c>
      <c r="C100" s="50"/>
      <c r="D100" s="46"/>
    </row>
    <row r="101" spans="1:4" x14ac:dyDescent="0.25">
      <c r="C101" s="50"/>
    </row>
  </sheetData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headerFoot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61"/>
  <sheetViews>
    <sheetView showZeros="0" topLeftCell="A21" workbookViewId="0">
      <selection activeCell="K40" sqref="K40"/>
    </sheetView>
  </sheetViews>
  <sheetFormatPr baseColWidth="10" defaultColWidth="3.140625" defaultRowHeight="15.75" x14ac:dyDescent="0.25"/>
  <cols>
    <col min="1" max="2" width="3.140625" style="1" customWidth="1"/>
    <col min="3" max="3" width="63.42578125" style="1" bestFit="1" customWidth="1"/>
    <col min="4" max="4" width="12.140625" style="1" bestFit="1" customWidth="1"/>
    <col min="5" max="5" width="3.85546875" style="1" customWidth="1"/>
    <col min="6" max="6" width="5.7109375" style="37" customWidth="1"/>
    <col min="7" max="7" width="29.85546875" style="1" bestFit="1" customWidth="1"/>
    <col min="8" max="10" width="11.42578125" style="3" customWidth="1"/>
    <col min="11" max="11" width="11.42578125" style="1" customWidth="1"/>
    <col min="12" max="12" width="5.7109375" style="1" customWidth="1"/>
    <col min="13" max="13" width="5.7109375" style="37" customWidth="1"/>
    <col min="14" max="14" width="26" style="1" bestFit="1" customWidth="1"/>
    <col min="15" max="15" width="11.42578125" style="3" customWidth="1"/>
    <col min="16" max="254" width="11.42578125" style="1" customWidth="1"/>
    <col min="255" max="16384" width="3.140625" style="1"/>
  </cols>
  <sheetData>
    <row r="1" spans="1:25" s="2" customFormat="1" x14ac:dyDescent="0.25">
      <c r="A1" s="2" t="s">
        <v>122</v>
      </c>
      <c r="D1" s="68"/>
      <c r="F1" s="71" t="s">
        <v>114</v>
      </c>
      <c r="G1" s="69"/>
      <c r="H1" s="70"/>
      <c r="I1" s="70"/>
      <c r="J1" s="70"/>
      <c r="M1" s="74"/>
      <c r="O1" s="68"/>
    </row>
    <row r="2" spans="1:25" x14ac:dyDescent="0.25">
      <c r="B2" s="4"/>
      <c r="C2" s="5" t="s">
        <v>63</v>
      </c>
      <c r="D2" s="6"/>
      <c r="F2" s="54"/>
      <c r="G2" s="28"/>
      <c r="H2" s="29"/>
      <c r="I2" s="29"/>
      <c r="J2" s="29"/>
    </row>
    <row r="3" spans="1:25" x14ac:dyDescent="0.25">
      <c r="B3" s="7">
        <v>1</v>
      </c>
      <c r="C3" s="8" t="s">
        <v>64</v>
      </c>
      <c r="D3" s="9"/>
      <c r="F3" s="54"/>
      <c r="G3" s="28"/>
      <c r="H3" s="29"/>
      <c r="I3" s="29"/>
      <c r="J3" s="29"/>
      <c r="K3" s="28"/>
      <c r="L3" s="28"/>
      <c r="M3" s="54"/>
      <c r="N3" s="80"/>
      <c r="O3" s="29"/>
      <c r="P3" s="28"/>
      <c r="Q3" s="28"/>
      <c r="R3" s="28"/>
    </row>
    <row r="4" spans="1:25" x14ac:dyDescent="0.25">
      <c r="B4" s="7">
        <v>2</v>
      </c>
      <c r="C4" s="10" t="s">
        <v>65</v>
      </c>
      <c r="D4" s="9"/>
      <c r="F4" s="72"/>
      <c r="G4" s="28"/>
      <c r="H4" s="29"/>
      <c r="I4" s="29"/>
      <c r="J4" s="29"/>
      <c r="K4" s="28"/>
      <c r="L4" s="28"/>
      <c r="M4" s="81"/>
      <c r="N4" s="28"/>
      <c r="O4" s="29"/>
      <c r="P4" s="81"/>
      <c r="Q4" s="28"/>
      <c r="R4" s="28"/>
    </row>
    <row r="5" spans="1:25" x14ac:dyDescent="0.25">
      <c r="B5" s="7">
        <v>3</v>
      </c>
      <c r="C5" s="8" t="s">
        <v>66</v>
      </c>
      <c r="D5" s="9"/>
      <c r="F5" s="72"/>
      <c r="G5" s="28"/>
      <c r="H5" s="29"/>
      <c r="I5" s="29"/>
      <c r="J5" s="29"/>
      <c r="K5" s="28"/>
      <c r="L5" s="28"/>
      <c r="M5" s="73"/>
      <c r="N5" s="28"/>
      <c r="O5" s="29"/>
      <c r="P5" s="81"/>
      <c r="Q5" s="28"/>
      <c r="R5" s="28"/>
    </row>
    <row r="6" spans="1:25" x14ac:dyDescent="0.25">
      <c r="B6" s="7">
        <v>4</v>
      </c>
      <c r="C6" s="8" t="s">
        <v>67</v>
      </c>
      <c r="D6" s="9"/>
      <c r="F6" s="73"/>
      <c r="G6" s="28"/>
      <c r="H6" s="29"/>
      <c r="I6" s="29"/>
      <c r="J6" s="29"/>
      <c r="K6" s="28"/>
      <c r="L6" s="28"/>
      <c r="M6" s="72"/>
      <c r="N6" s="28"/>
      <c r="O6" s="29"/>
      <c r="P6" s="81"/>
      <c r="Q6" s="28"/>
      <c r="R6" s="28"/>
    </row>
    <row r="7" spans="1:25" x14ac:dyDescent="0.25">
      <c r="B7" s="7">
        <v>5</v>
      </c>
      <c r="C7" s="10" t="s">
        <v>68</v>
      </c>
      <c r="D7" s="9"/>
      <c r="F7" s="54"/>
      <c r="G7" s="28"/>
      <c r="H7" s="29"/>
      <c r="I7" s="29"/>
      <c r="J7" s="29"/>
      <c r="K7" s="28"/>
      <c r="L7" s="28"/>
      <c r="M7" s="72"/>
      <c r="N7" s="28"/>
      <c r="O7" s="29"/>
      <c r="P7" s="81"/>
      <c r="Q7" s="28"/>
      <c r="R7" s="28"/>
    </row>
    <row r="8" spans="1:25" x14ac:dyDescent="0.25">
      <c r="B8" s="7">
        <v>6</v>
      </c>
      <c r="C8" s="10" t="s">
        <v>69</v>
      </c>
      <c r="D8" s="9"/>
      <c r="F8" s="54"/>
      <c r="G8" s="28"/>
      <c r="H8" s="29"/>
      <c r="I8" s="29"/>
      <c r="J8" s="29"/>
      <c r="K8" s="28"/>
      <c r="L8" s="28"/>
      <c r="M8" s="73"/>
      <c r="N8" s="28"/>
      <c r="O8" s="29"/>
      <c r="P8" s="81"/>
      <c r="Q8" s="28"/>
      <c r="R8" s="28"/>
    </row>
    <row r="9" spans="1:25" x14ac:dyDescent="0.25">
      <c r="B9" s="7">
        <v>7</v>
      </c>
      <c r="C9" s="10" t="s">
        <v>70</v>
      </c>
      <c r="D9" s="9"/>
      <c r="F9" s="73"/>
      <c r="G9" s="28"/>
      <c r="H9" s="29"/>
      <c r="I9" s="29"/>
      <c r="J9" s="29"/>
      <c r="K9" s="28"/>
      <c r="L9" s="28"/>
      <c r="M9" s="72"/>
      <c r="N9" s="28"/>
      <c r="O9" s="29"/>
      <c r="P9" s="28"/>
      <c r="Q9" s="28"/>
      <c r="R9" s="28"/>
    </row>
    <row r="10" spans="1:25" x14ac:dyDescent="0.25">
      <c r="B10" s="7">
        <v>8</v>
      </c>
      <c r="C10" s="10" t="s">
        <v>71</v>
      </c>
      <c r="D10" s="9"/>
      <c r="F10" s="73"/>
      <c r="G10" s="28"/>
      <c r="H10" s="29"/>
      <c r="I10" s="29"/>
      <c r="J10" s="29"/>
      <c r="K10" s="28"/>
      <c r="L10" s="28"/>
      <c r="M10" s="72"/>
      <c r="N10" s="28"/>
      <c r="O10" s="29"/>
      <c r="P10" s="28"/>
      <c r="Q10" s="28"/>
      <c r="R10" s="28"/>
    </row>
    <row r="11" spans="1:25" x14ac:dyDescent="0.25">
      <c r="B11" s="7">
        <v>9</v>
      </c>
      <c r="C11" s="10" t="s">
        <v>72</v>
      </c>
      <c r="D11" s="9"/>
      <c r="F11" s="73"/>
      <c r="G11" s="28"/>
      <c r="H11" s="29"/>
      <c r="I11" s="29"/>
      <c r="J11" s="29"/>
      <c r="K11" s="28"/>
      <c r="L11" s="28"/>
      <c r="M11" s="72"/>
      <c r="N11" s="28"/>
      <c r="O11" s="29"/>
      <c r="P11" s="28"/>
      <c r="Q11" s="28"/>
      <c r="R11" s="28"/>
    </row>
    <row r="12" spans="1:25" x14ac:dyDescent="0.25">
      <c r="B12" s="7">
        <v>10</v>
      </c>
      <c r="C12" s="10" t="s">
        <v>73</v>
      </c>
      <c r="D12" s="9"/>
      <c r="F12" s="73"/>
      <c r="G12" s="28"/>
      <c r="H12" s="29"/>
      <c r="I12" s="29"/>
      <c r="J12" s="29"/>
      <c r="K12" s="28"/>
      <c r="L12" s="28"/>
      <c r="M12" s="73"/>
      <c r="N12" s="28"/>
      <c r="O12" s="29"/>
      <c r="P12" s="28"/>
      <c r="Q12" s="28"/>
      <c r="R12" s="28"/>
    </row>
    <row r="13" spans="1:25" s="13" customFormat="1" ht="23.25" x14ac:dyDescent="0.35">
      <c r="A13" s="1"/>
      <c r="B13" s="7">
        <v>11</v>
      </c>
      <c r="C13" s="11" t="s">
        <v>74</v>
      </c>
      <c r="D13" s="12">
        <f>SUM(D3:D12)</f>
        <v>0</v>
      </c>
      <c r="E13" s="1"/>
      <c r="F13" s="54"/>
      <c r="G13" s="55"/>
      <c r="H13" s="55"/>
      <c r="I13" s="29"/>
      <c r="J13" s="29"/>
      <c r="K13" s="28"/>
      <c r="L13" s="28"/>
      <c r="M13" s="54"/>
      <c r="N13" s="28"/>
      <c r="O13" s="29"/>
      <c r="P13" s="28"/>
      <c r="Q13" s="28"/>
      <c r="R13" s="28"/>
      <c r="S13" s="1"/>
      <c r="T13" s="1"/>
      <c r="U13" s="1"/>
      <c r="V13" s="1"/>
      <c r="W13" s="1"/>
      <c r="X13" s="1"/>
      <c r="Y13" s="1"/>
    </row>
    <row r="14" spans="1:25" x14ac:dyDescent="0.25">
      <c r="B14" s="7"/>
      <c r="C14" s="14"/>
      <c r="D14" s="15"/>
      <c r="F14" s="72"/>
      <c r="G14" s="28"/>
      <c r="H14" s="29"/>
      <c r="I14" s="29"/>
      <c r="J14" s="29"/>
      <c r="K14" s="28"/>
      <c r="L14" s="28"/>
      <c r="M14" s="54"/>
      <c r="N14" s="28"/>
      <c r="O14" s="29"/>
      <c r="P14" s="28"/>
      <c r="Q14" s="28"/>
      <c r="R14" s="28"/>
    </row>
    <row r="15" spans="1:25" x14ac:dyDescent="0.25">
      <c r="B15" s="7"/>
      <c r="C15" s="16" t="s">
        <v>75</v>
      </c>
      <c r="D15" s="17"/>
      <c r="F15" s="72"/>
      <c r="G15" s="28"/>
      <c r="H15" s="29"/>
      <c r="I15" s="29"/>
      <c r="J15" s="29"/>
      <c r="K15" s="28"/>
      <c r="L15" s="28"/>
      <c r="M15" s="54"/>
      <c r="N15" s="28"/>
      <c r="O15" s="29"/>
      <c r="P15" s="28"/>
      <c r="Q15" s="28"/>
      <c r="R15" s="28"/>
    </row>
    <row r="16" spans="1:25" x14ac:dyDescent="0.25">
      <c r="B16" s="7">
        <v>27</v>
      </c>
      <c r="C16" s="10" t="s">
        <v>76</v>
      </c>
      <c r="D16" s="9"/>
      <c r="F16" s="73"/>
      <c r="G16" s="28"/>
      <c r="H16" s="29"/>
      <c r="I16" s="29"/>
      <c r="J16" s="29"/>
      <c r="K16" s="28"/>
      <c r="L16" s="28"/>
      <c r="M16" s="73"/>
      <c r="N16" s="28"/>
      <c r="O16" s="29"/>
      <c r="P16" s="81"/>
      <c r="Q16" s="28"/>
      <c r="R16" s="28"/>
    </row>
    <row r="17" spans="1:18" x14ac:dyDescent="0.25">
      <c r="B17" s="7">
        <v>28</v>
      </c>
      <c r="C17" s="10" t="s">
        <v>77</v>
      </c>
      <c r="D17" s="9"/>
      <c r="F17" s="73"/>
      <c r="G17" s="28"/>
      <c r="H17" s="29"/>
      <c r="I17" s="29"/>
      <c r="J17" s="29"/>
      <c r="K17" s="28"/>
      <c r="L17" s="28"/>
      <c r="M17" s="72"/>
      <c r="N17" s="28"/>
      <c r="O17" s="29"/>
      <c r="P17" s="28"/>
      <c r="Q17" s="28"/>
      <c r="R17" s="28"/>
    </row>
    <row r="18" spans="1:18" x14ac:dyDescent="0.25">
      <c r="B18" s="7">
        <v>29</v>
      </c>
      <c r="C18" s="10" t="s">
        <v>78</v>
      </c>
      <c r="D18" s="9"/>
      <c r="F18" s="72"/>
      <c r="G18" s="28"/>
      <c r="H18" s="29"/>
      <c r="I18" s="29"/>
      <c r="J18" s="29"/>
      <c r="K18" s="28"/>
      <c r="L18" s="28"/>
      <c r="M18" s="73"/>
      <c r="N18" s="28"/>
      <c r="O18" s="29"/>
      <c r="P18" s="28"/>
      <c r="Q18" s="28"/>
      <c r="R18" s="28"/>
    </row>
    <row r="19" spans="1:18" x14ac:dyDescent="0.25">
      <c r="B19" s="7">
        <v>30</v>
      </c>
      <c r="C19" s="10" t="s">
        <v>79</v>
      </c>
      <c r="D19" s="9"/>
      <c r="F19" s="54"/>
      <c r="G19" s="28"/>
      <c r="H19" s="29"/>
      <c r="I19" s="29"/>
      <c r="J19" s="29"/>
      <c r="K19" s="28"/>
      <c r="L19" s="28"/>
      <c r="M19" s="54"/>
      <c r="N19" s="28"/>
      <c r="O19" s="29"/>
      <c r="P19" s="28"/>
      <c r="Q19" s="28"/>
      <c r="R19" s="28"/>
    </row>
    <row r="20" spans="1:18" x14ac:dyDescent="0.25">
      <c r="B20" s="7">
        <v>31</v>
      </c>
      <c r="C20" s="10" t="s">
        <v>80</v>
      </c>
      <c r="D20" s="9"/>
      <c r="F20" s="54"/>
      <c r="G20" s="28"/>
      <c r="H20" s="29"/>
      <c r="I20" s="29"/>
      <c r="J20" s="29"/>
      <c r="K20" s="28"/>
      <c r="L20" s="28"/>
      <c r="M20" s="54"/>
      <c r="N20" s="28"/>
      <c r="O20" s="29"/>
      <c r="P20" s="28"/>
      <c r="Q20" s="28"/>
      <c r="R20" s="28"/>
    </row>
    <row r="21" spans="1:18" x14ac:dyDescent="0.25">
      <c r="B21" s="7">
        <v>32</v>
      </c>
      <c r="C21" s="10" t="s">
        <v>81</v>
      </c>
      <c r="D21" s="9"/>
      <c r="F21" s="54"/>
      <c r="G21" s="28"/>
      <c r="H21" s="29"/>
      <c r="I21" s="29"/>
      <c r="J21" s="29"/>
      <c r="K21" s="28"/>
      <c r="L21" s="28"/>
      <c r="M21" s="54"/>
      <c r="N21" s="28"/>
      <c r="O21" s="29"/>
      <c r="P21" s="28"/>
      <c r="Q21" s="28"/>
      <c r="R21" s="28"/>
    </row>
    <row r="22" spans="1:18" s="13" customFormat="1" ht="23.25" x14ac:dyDescent="0.35">
      <c r="A22" s="1"/>
      <c r="B22" s="7">
        <v>33</v>
      </c>
      <c r="C22" s="18" t="s">
        <v>82</v>
      </c>
      <c r="D22" s="19">
        <f>SUM(D16:D21)</f>
        <v>0</v>
      </c>
      <c r="E22" s="1"/>
      <c r="F22" s="72"/>
      <c r="G22" s="28"/>
      <c r="H22" s="29"/>
      <c r="I22" s="29"/>
      <c r="J22" s="29"/>
      <c r="K22" s="28"/>
      <c r="L22" s="28"/>
      <c r="M22" s="82"/>
      <c r="N22" s="55"/>
      <c r="O22" s="83"/>
      <c r="P22" s="55"/>
      <c r="Q22" s="55"/>
      <c r="R22" s="55"/>
    </row>
    <row r="23" spans="1:18" ht="23.25" x14ac:dyDescent="0.35">
      <c r="B23" s="7"/>
      <c r="C23" s="14"/>
      <c r="D23" s="20"/>
      <c r="F23" s="72"/>
      <c r="G23" s="28"/>
      <c r="H23" s="29"/>
      <c r="I23" s="29"/>
      <c r="J23" s="29"/>
      <c r="K23" s="28"/>
      <c r="L23" s="55"/>
      <c r="M23" s="54"/>
      <c r="N23" s="28"/>
      <c r="O23" s="29"/>
      <c r="P23" s="28"/>
      <c r="Q23" s="28"/>
      <c r="R23" s="28"/>
    </row>
    <row r="24" spans="1:18" x14ac:dyDescent="0.25">
      <c r="B24" s="7"/>
      <c r="C24" s="16" t="s">
        <v>83</v>
      </c>
      <c r="D24" s="17"/>
      <c r="F24" s="72"/>
      <c r="G24" s="28"/>
      <c r="H24" s="29"/>
      <c r="I24" s="29"/>
      <c r="J24" s="29"/>
      <c r="K24" s="28"/>
      <c r="L24" s="28"/>
      <c r="M24" s="54"/>
      <c r="N24" s="28"/>
      <c r="O24" s="29"/>
      <c r="P24" s="28"/>
      <c r="Q24" s="28"/>
      <c r="R24" s="28"/>
    </row>
    <row r="25" spans="1:18" x14ac:dyDescent="0.25">
      <c r="B25" s="7">
        <v>34</v>
      </c>
      <c r="C25" s="10" t="s">
        <v>84</v>
      </c>
      <c r="D25" s="9"/>
      <c r="F25" s="73"/>
      <c r="G25" s="28"/>
      <c r="H25" s="29"/>
      <c r="I25" s="29"/>
      <c r="J25" s="29"/>
      <c r="K25" s="28"/>
      <c r="L25" s="28"/>
      <c r="M25" s="54"/>
      <c r="N25" s="28"/>
      <c r="O25" s="29"/>
      <c r="P25" s="28"/>
      <c r="Q25" s="28"/>
      <c r="R25" s="28"/>
    </row>
    <row r="26" spans="1:18" x14ac:dyDescent="0.25">
      <c r="B26" s="7">
        <v>35</v>
      </c>
      <c r="C26" s="21" t="s">
        <v>85</v>
      </c>
      <c r="D26" s="9"/>
      <c r="F26" s="54"/>
      <c r="G26" s="28"/>
      <c r="H26" s="29"/>
      <c r="I26" s="29"/>
      <c r="J26" s="29"/>
      <c r="K26" s="28"/>
      <c r="L26" s="28"/>
      <c r="M26" s="54"/>
      <c r="N26" s="28"/>
      <c r="O26" s="29"/>
      <c r="P26" s="28"/>
      <c r="Q26" s="28"/>
      <c r="R26" s="28"/>
    </row>
    <row r="27" spans="1:18" x14ac:dyDescent="0.25">
      <c r="B27" s="7">
        <v>36</v>
      </c>
      <c r="C27" s="10" t="s">
        <v>86</v>
      </c>
      <c r="D27" s="9"/>
      <c r="F27" s="54"/>
      <c r="G27" s="28"/>
      <c r="H27" s="29"/>
      <c r="I27" s="29"/>
      <c r="J27" s="29"/>
      <c r="K27" s="28"/>
      <c r="L27" s="28"/>
      <c r="M27" s="54"/>
      <c r="N27" s="28"/>
      <c r="O27" s="29"/>
      <c r="P27" s="28"/>
      <c r="Q27" s="28"/>
      <c r="R27" s="28"/>
    </row>
    <row r="28" spans="1:18" x14ac:dyDescent="0.25">
      <c r="B28" s="7">
        <v>37</v>
      </c>
      <c r="C28" s="10" t="s">
        <v>87</v>
      </c>
      <c r="D28" s="9"/>
      <c r="F28" s="73"/>
      <c r="G28" s="28"/>
      <c r="H28" s="29"/>
      <c r="I28" s="29"/>
      <c r="J28" s="29"/>
      <c r="K28" s="28"/>
      <c r="L28" s="28"/>
      <c r="M28" s="54"/>
      <c r="N28" s="28"/>
      <c r="O28" s="29"/>
      <c r="P28" s="28"/>
      <c r="Q28" s="28"/>
      <c r="R28" s="28"/>
    </row>
    <row r="29" spans="1:18" x14ac:dyDescent="0.25">
      <c r="B29" s="7">
        <v>38</v>
      </c>
      <c r="C29" s="10" t="s">
        <v>88</v>
      </c>
      <c r="D29" s="9"/>
      <c r="F29" s="73"/>
      <c r="G29" s="28"/>
      <c r="H29" s="29"/>
      <c r="I29" s="29"/>
      <c r="J29" s="29"/>
      <c r="K29" s="28"/>
      <c r="L29" s="28"/>
      <c r="M29" s="54"/>
      <c r="N29" s="28"/>
      <c r="O29" s="29"/>
      <c r="P29" s="28"/>
      <c r="Q29" s="28"/>
      <c r="R29" s="28"/>
    </row>
    <row r="30" spans="1:18" x14ac:dyDescent="0.25">
      <c r="B30" s="7">
        <v>39</v>
      </c>
      <c r="C30" s="10" t="s">
        <v>89</v>
      </c>
      <c r="D30" s="9"/>
      <c r="F30" s="73"/>
      <c r="G30" s="28"/>
      <c r="H30" s="29"/>
      <c r="I30" s="29"/>
      <c r="J30" s="29"/>
      <c r="K30" s="28"/>
      <c r="L30" s="28"/>
      <c r="M30" s="54"/>
      <c r="N30" s="28"/>
      <c r="O30" s="29"/>
      <c r="P30" s="28"/>
      <c r="Q30" s="28"/>
      <c r="R30" s="28"/>
    </row>
    <row r="31" spans="1:18" x14ac:dyDescent="0.25">
      <c r="B31" s="7">
        <v>40</v>
      </c>
      <c r="C31" s="10" t="s">
        <v>90</v>
      </c>
      <c r="D31" s="9"/>
      <c r="F31" s="73"/>
      <c r="G31" s="28"/>
      <c r="H31" s="29"/>
      <c r="I31" s="29"/>
      <c r="J31" s="29"/>
      <c r="K31" s="28"/>
      <c r="L31" s="28"/>
      <c r="M31" s="54"/>
      <c r="N31" s="28"/>
      <c r="O31" s="29"/>
      <c r="P31" s="28"/>
      <c r="Q31" s="28"/>
      <c r="R31" s="28"/>
    </row>
    <row r="32" spans="1:18" x14ac:dyDescent="0.25">
      <c r="B32" s="7">
        <v>41</v>
      </c>
      <c r="C32" s="10" t="s">
        <v>118</v>
      </c>
      <c r="D32" s="9"/>
      <c r="F32" s="73"/>
      <c r="G32" s="28"/>
      <c r="H32" s="29"/>
      <c r="I32" s="29"/>
      <c r="J32" s="29"/>
      <c r="K32" s="28"/>
      <c r="L32" s="28"/>
      <c r="M32" s="54"/>
      <c r="N32" s="28"/>
      <c r="O32" s="29"/>
      <c r="P32" s="28"/>
      <c r="Q32" s="28"/>
      <c r="R32" s="28"/>
    </row>
    <row r="33" spans="1:39" x14ac:dyDescent="0.25">
      <c r="B33" s="7">
        <v>42</v>
      </c>
      <c r="C33" s="10" t="s">
        <v>92</v>
      </c>
      <c r="D33" s="9"/>
      <c r="F33" s="54"/>
      <c r="G33" s="28"/>
      <c r="H33" s="29"/>
      <c r="I33" s="29"/>
      <c r="J33" s="29"/>
      <c r="K33" s="28"/>
      <c r="L33" s="28"/>
      <c r="M33" s="54"/>
      <c r="N33" s="28"/>
      <c r="O33" s="29"/>
      <c r="P33" s="28"/>
      <c r="Q33" s="28"/>
      <c r="R33" s="28"/>
    </row>
    <row r="34" spans="1:39" x14ac:dyDescent="0.25">
      <c r="B34" s="7">
        <v>43</v>
      </c>
      <c r="C34" s="10" t="s">
        <v>93</v>
      </c>
      <c r="D34" s="22"/>
      <c r="F34" s="54"/>
      <c r="G34" s="28"/>
      <c r="H34" s="29"/>
      <c r="I34" s="29"/>
      <c r="J34" s="29"/>
      <c r="K34" s="28"/>
      <c r="L34" s="28"/>
      <c r="M34" s="54"/>
      <c r="N34" s="28"/>
      <c r="O34" s="29"/>
      <c r="P34" s="28"/>
      <c r="Q34" s="28"/>
      <c r="R34" s="28"/>
    </row>
    <row r="35" spans="1:39" x14ac:dyDescent="0.25">
      <c r="B35" s="7">
        <v>44</v>
      </c>
      <c r="C35" s="10" t="s">
        <v>94</v>
      </c>
      <c r="D35" s="23"/>
      <c r="F35" s="54"/>
      <c r="G35" s="28"/>
      <c r="H35" s="29"/>
      <c r="I35" s="29"/>
      <c r="J35" s="29"/>
      <c r="K35" s="28"/>
      <c r="L35" s="28"/>
      <c r="M35" s="54"/>
      <c r="N35" s="28"/>
      <c r="O35" s="29"/>
      <c r="P35" s="28"/>
      <c r="Q35" s="28"/>
      <c r="R35" s="28"/>
    </row>
    <row r="36" spans="1:39" s="13" customFormat="1" ht="23.25" x14ac:dyDescent="0.35">
      <c r="A36" s="1"/>
      <c r="B36" s="7">
        <v>45</v>
      </c>
      <c r="C36" s="18" t="s">
        <v>95</v>
      </c>
      <c r="D36" s="12">
        <f>SUM(D25:D35)</f>
        <v>0</v>
      </c>
      <c r="E36" s="1"/>
      <c r="F36" s="54"/>
      <c r="G36" s="28"/>
      <c r="H36" s="29"/>
      <c r="I36" s="29"/>
      <c r="J36" s="29"/>
      <c r="K36" s="28"/>
      <c r="L36" s="28"/>
      <c r="M36" s="54"/>
      <c r="N36" s="28"/>
      <c r="O36" s="29"/>
      <c r="P36" s="28"/>
      <c r="Q36" s="28"/>
      <c r="R36" s="28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9" x14ac:dyDescent="0.25">
      <c r="B37" s="7"/>
      <c r="C37" s="24"/>
      <c r="D37" s="6"/>
      <c r="F37" s="54"/>
      <c r="G37" s="28"/>
      <c r="H37" s="29"/>
      <c r="I37" s="29"/>
      <c r="J37" s="29"/>
      <c r="K37" s="28"/>
      <c r="L37" s="28"/>
      <c r="M37" s="54"/>
      <c r="N37" s="28"/>
      <c r="O37" s="29"/>
      <c r="P37" s="28"/>
      <c r="Q37" s="28"/>
      <c r="R37" s="28"/>
    </row>
    <row r="38" spans="1:39" x14ac:dyDescent="0.25">
      <c r="B38" s="7">
        <v>46</v>
      </c>
      <c r="C38" s="8" t="s">
        <v>96</v>
      </c>
      <c r="D38" s="25"/>
      <c r="F38" s="54"/>
      <c r="G38" s="28"/>
      <c r="H38" s="29"/>
      <c r="I38" s="29"/>
      <c r="J38" s="29"/>
      <c r="K38" s="28"/>
      <c r="L38" s="28"/>
      <c r="M38" s="54"/>
      <c r="N38" s="28"/>
      <c r="O38" s="29"/>
      <c r="P38" s="28"/>
      <c r="Q38" s="28"/>
      <c r="R38" s="28"/>
    </row>
    <row r="39" spans="1:39" x14ac:dyDescent="0.25">
      <c r="B39" s="7"/>
      <c r="C39" s="24"/>
      <c r="D39" s="6"/>
      <c r="F39" s="54"/>
      <c r="G39" s="28"/>
      <c r="H39" s="29"/>
      <c r="I39" s="29"/>
      <c r="J39" s="29"/>
      <c r="K39" s="28"/>
      <c r="L39" s="28"/>
      <c r="M39" s="54"/>
      <c r="N39" s="28"/>
      <c r="O39" s="29"/>
      <c r="P39" s="28"/>
      <c r="Q39" s="28"/>
      <c r="R39" s="28"/>
    </row>
    <row r="40" spans="1:39" x14ac:dyDescent="0.25">
      <c r="B40" s="7">
        <v>47</v>
      </c>
      <c r="C40" s="10" t="s">
        <v>106</v>
      </c>
      <c r="D40" s="9">
        <f>D13+D22+D36+D38</f>
        <v>0</v>
      </c>
      <c r="F40" s="54"/>
      <c r="G40" s="28"/>
      <c r="H40" s="29"/>
      <c r="I40" s="29"/>
      <c r="J40" s="29"/>
      <c r="K40" s="28"/>
      <c r="L40" s="28"/>
      <c r="M40" s="54"/>
      <c r="N40" s="28"/>
      <c r="O40" s="29"/>
      <c r="P40" s="28"/>
      <c r="Q40" s="28"/>
      <c r="R40" s="28"/>
    </row>
    <row r="41" spans="1:39" x14ac:dyDescent="0.25">
      <c r="B41" s="7">
        <v>48</v>
      </c>
      <c r="C41" s="10" t="s">
        <v>97</v>
      </c>
      <c r="D41" s="25">
        <f>'Oppgave 6.10'!C53</f>
        <v>2466600</v>
      </c>
      <c r="F41" s="54"/>
      <c r="G41" s="28"/>
      <c r="H41" s="29"/>
      <c r="I41" s="29"/>
      <c r="J41" s="29"/>
      <c r="K41" s="28"/>
      <c r="L41" s="28"/>
      <c r="M41" s="54"/>
      <c r="N41" s="28"/>
      <c r="O41" s="29"/>
      <c r="P41" s="28"/>
      <c r="Q41" s="28"/>
      <c r="R41" s="28"/>
    </row>
    <row r="42" spans="1:39" s="13" customFormat="1" ht="23.25" x14ac:dyDescent="0.35">
      <c r="B42" s="26">
        <v>49</v>
      </c>
      <c r="C42" s="27" t="s">
        <v>107</v>
      </c>
      <c r="D42" s="19"/>
      <c r="E42" s="1"/>
      <c r="F42" s="54"/>
      <c r="G42" s="28"/>
      <c r="H42" s="29"/>
      <c r="I42" s="29"/>
      <c r="J42" s="29"/>
      <c r="K42" s="28"/>
      <c r="L42" s="28"/>
      <c r="M42" s="54"/>
      <c r="N42" s="28"/>
      <c r="O42" s="29"/>
      <c r="P42" s="28"/>
      <c r="Q42" s="28"/>
      <c r="R42" s="28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x14ac:dyDescent="0.25">
      <c r="C43" s="28"/>
      <c r="D43" s="29"/>
      <c r="F43" s="54"/>
      <c r="G43" s="28"/>
      <c r="H43" s="29"/>
      <c r="I43" s="29"/>
      <c r="J43" s="29"/>
      <c r="K43" s="28"/>
      <c r="L43" s="28"/>
      <c r="M43" s="54"/>
      <c r="N43" s="28"/>
      <c r="O43" s="29"/>
      <c r="P43" s="28"/>
      <c r="Q43" s="28"/>
      <c r="R43" s="28"/>
    </row>
    <row r="44" spans="1:39" x14ac:dyDescent="0.25">
      <c r="F44" s="54"/>
      <c r="H44" s="29"/>
      <c r="I44" s="29"/>
      <c r="J44" s="29"/>
    </row>
    <row r="45" spans="1:39" x14ac:dyDescent="0.25">
      <c r="F45" s="56"/>
      <c r="G45" s="28"/>
      <c r="H45" s="29"/>
      <c r="I45" s="29"/>
      <c r="J45" s="29"/>
    </row>
    <row r="46" spans="1:39" x14ac:dyDescent="0.25">
      <c r="F46" s="54"/>
      <c r="G46" s="28"/>
      <c r="H46" s="29"/>
      <c r="I46" s="29"/>
      <c r="J46" s="29"/>
    </row>
    <row r="47" spans="1:39" x14ac:dyDescent="0.25">
      <c r="F47" s="54"/>
      <c r="G47" s="28"/>
      <c r="H47" s="29"/>
      <c r="I47" s="29"/>
      <c r="J47" s="29"/>
    </row>
    <row r="48" spans="1:39" x14ac:dyDescent="0.25">
      <c r="F48" s="54"/>
      <c r="G48" s="28"/>
      <c r="H48" s="29"/>
      <c r="I48" s="29"/>
      <c r="J48" s="29"/>
    </row>
    <row r="49" spans="4:10" x14ac:dyDescent="0.25">
      <c r="F49" s="54"/>
      <c r="G49" s="28"/>
      <c r="H49" s="29"/>
      <c r="I49" s="29"/>
      <c r="J49" s="29"/>
    </row>
    <row r="50" spans="4:10" x14ac:dyDescent="0.25">
      <c r="F50" s="54"/>
      <c r="G50" s="28"/>
      <c r="H50" s="29"/>
      <c r="I50" s="29"/>
      <c r="J50" s="29"/>
    </row>
    <row r="51" spans="4:10" x14ac:dyDescent="0.25">
      <c r="F51" s="54"/>
      <c r="G51" s="28"/>
      <c r="H51" s="29"/>
      <c r="I51" s="29"/>
      <c r="J51" s="29"/>
    </row>
    <row r="52" spans="4:10" x14ac:dyDescent="0.25">
      <c r="F52" s="54"/>
      <c r="G52" s="28"/>
      <c r="H52" s="29"/>
      <c r="I52" s="29"/>
      <c r="J52" s="29"/>
    </row>
    <row r="53" spans="4:10" x14ac:dyDescent="0.25">
      <c r="F53" s="54"/>
      <c r="G53" s="28"/>
      <c r="H53" s="29"/>
      <c r="I53" s="29"/>
      <c r="J53" s="29"/>
    </row>
    <row r="54" spans="4:10" x14ac:dyDescent="0.25">
      <c r="D54" s="57"/>
      <c r="E54" s="57"/>
      <c r="F54" s="54"/>
      <c r="G54" s="28"/>
      <c r="H54" s="29"/>
      <c r="I54" s="29"/>
      <c r="J54" s="29"/>
    </row>
    <row r="55" spans="4:10" x14ac:dyDescent="0.25">
      <c r="D55" s="57"/>
      <c r="E55" s="57"/>
      <c r="F55" s="58"/>
      <c r="G55" s="59"/>
      <c r="H55" s="60"/>
      <c r="I55" s="60"/>
      <c r="J55" s="60"/>
    </row>
    <row r="56" spans="4:10" x14ac:dyDescent="0.25">
      <c r="D56" s="57"/>
      <c r="E56" s="57"/>
      <c r="F56" s="58"/>
      <c r="G56" s="59"/>
      <c r="H56" s="60"/>
      <c r="I56" s="60"/>
      <c r="J56" s="60"/>
    </row>
    <row r="57" spans="4:10" x14ac:dyDescent="0.25">
      <c r="F57" s="58"/>
      <c r="G57" s="59"/>
      <c r="H57" s="60"/>
      <c r="I57" s="60"/>
      <c r="J57" s="60"/>
    </row>
    <row r="58" spans="4:10" x14ac:dyDescent="0.25">
      <c r="F58" s="58"/>
      <c r="G58" s="59"/>
      <c r="H58" s="60"/>
      <c r="I58" s="60"/>
      <c r="J58" s="60"/>
    </row>
    <row r="59" spans="4:10" x14ac:dyDescent="0.25">
      <c r="F59" s="58"/>
      <c r="G59" s="59"/>
      <c r="H59" s="60"/>
      <c r="I59" s="60"/>
      <c r="J59" s="60"/>
    </row>
    <row r="60" spans="4:10" x14ac:dyDescent="0.25">
      <c r="F60" s="58"/>
      <c r="G60" s="59"/>
      <c r="H60" s="60"/>
      <c r="I60" s="60"/>
      <c r="J60" s="60"/>
    </row>
    <row r="61" spans="4:10" x14ac:dyDescent="0.25">
      <c r="F61" s="54"/>
      <c r="G61" s="28"/>
      <c r="H61" s="29"/>
      <c r="I61" s="29"/>
      <c r="J61" s="29"/>
    </row>
  </sheetData>
  <phoneticPr fontId="17" type="noConversion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88"/>
  <sheetViews>
    <sheetView showZeros="0" tabSelected="1" topLeftCell="A28" workbookViewId="0">
      <selection activeCell="F2" sqref="F2"/>
    </sheetView>
  </sheetViews>
  <sheetFormatPr baseColWidth="10" defaultRowHeight="15.75" x14ac:dyDescent="0.25"/>
  <cols>
    <col min="1" max="1" width="3.28515625" style="30" bestFit="1" customWidth="1"/>
    <col min="2" max="2" width="63.42578125" style="30" bestFit="1" customWidth="1"/>
    <col min="3" max="3" width="11.42578125" style="30"/>
    <col min="4" max="4" width="5.7109375" style="37" customWidth="1"/>
    <col min="5" max="5" width="11.42578125" style="1"/>
    <col min="6" max="6" width="24" style="1" bestFit="1" customWidth="1"/>
    <col min="7" max="7" width="11.42578125" style="3"/>
    <col min="8" max="12" width="11.42578125" style="1"/>
    <col min="13" max="16384" width="11.42578125" style="30"/>
  </cols>
  <sheetData>
    <row r="1" spans="1:10" s="2" customFormat="1" x14ac:dyDescent="0.25">
      <c r="A1" s="2" t="s">
        <v>123</v>
      </c>
      <c r="C1" s="68"/>
      <c r="D1" s="74"/>
      <c r="G1" s="68"/>
    </row>
    <row r="2" spans="1:10" x14ac:dyDescent="0.25">
      <c r="A2" s="31"/>
      <c r="B2" s="32" t="s">
        <v>63</v>
      </c>
      <c r="C2" s="6"/>
    </row>
    <row r="3" spans="1:10" x14ac:dyDescent="0.25">
      <c r="A3" s="33">
        <v>12</v>
      </c>
      <c r="B3" s="34" t="s">
        <v>15</v>
      </c>
      <c r="C3" s="87"/>
    </row>
    <row r="4" spans="1:10" x14ac:dyDescent="0.25">
      <c r="A4" s="33">
        <v>13</v>
      </c>
      <c r="B4" s="34" t="s">
        <v>98</v>
      </c>
      <c r="C4" s="22"/>
      <c r="D4" s="54"/>
      <c r="E4" s="28"/>
      <c r="F4" s="28"/>
      <c r="G4" s="29"/>
      <c r="H4" s="28"/>
      <c r="I4" s="28"/>
      <c r="J4" s="28"/>
    </row>
    <row r="5" spans="1:10" x14ac:dyDescent="0.25">
      <c r="A5" s="33">
        <v>14</v>
      </c>
      <c r="B5" s="34" t="s">
        <v>119</v>
      </c>
      <c r="C5" s="22"/>
      <c r="D5" s="54"/>
      <c r="E5" s="28"/>
      <c r="F5" s="28"/>
      <c r="G5" s="29"/>
      <c r="H5" s="28"/>
      <c r="I5" s="28"/>
      <c r="J5" s="28"/>
    </row>
    <row r="6" spans="1:10" x14ac:dyDescent="0.25">
      <c r="A6" s="33">
        <v>15</v>
      </c>
      <c r="B6" s="34" t="s">
        <v>99</v>
      </c>
      <c r="C6" s="22"/>
      <c r="D6" s="54"/>
      <c r="E6" s="28"/>
      <c r="F6" s="28"/>
      <c r="G6" s="29"/>
      <c r="H6" s="28"/>
      <c r="I6" s="28"/>
      <c r="J6" s="28"/>
    </row>
    <row r="7" spans="1:10" x14ac:dyDescent="0.25">
      <c r="A7" s="33">
        <v>16</v>
      </c>
      <c r="B7" s="34" t="s">
        <v>100</v>
      </c>
      <c r="C7" s="22"/>
      <c r="D7" s="54"/>
      <c r="E7" s="86"/>
      <c r="F7" s="28"/>
      <c r="G7" s="29"/>
      <c r="H7" s="28"/>
      <c r="I7" s="28"/>
      <c r="J7" s="28"/>
    </row>
    <row r="8" spans="1:10" x14ac:dyDescent="0.25">
      <c r="A8" s="33">
        <v>17</v>
      </c>
      <c r="B8" s="34" t="s">
        <v>10</v>
      </c>
      <c r="C8" s="22"/>
      <c r="D8" s="54"/>
      <c r="E8" s="86"/>
      <c r="F8" s="28"/>
      <c r="G8" s="29"/>
      <c r="H8" s="29"/>
      <c r="I8" s="28"/>
      <c r="J8" s="28"/>
    </row>
    <row r="9" spans="1:10" x14ac:dyDescent="0.25">
      <c r="A9" s="33">
        <v>18</v>
      </c>
      <c r="B9" s="34" t="s">
        <v>101</v>
      </c>
      <c r="C9" s="22"/>
      <c r="D9" s="54"/>
      <c r="E9" s="86"/>
      <c r="F9" s="28"/>
      <c r="G9" s="29"/>
      <c r="H9" s="29"/>
      <c r="I9" s="28"/>
      <c r="J9" s="28"/>
    </row>
    <row r="10" spans="1:10" x14ac:dyDescent="0.25">
      <c r="A10" s="33">
        <v>19</v>
      </c>
      <c r="B10" s="34" t="s">
        <v>120</v>
      </c>
      <c r="C10" s="22"/>
      <c r="D10" s="54"/>
      <c r="E10" s="86"/>
      <c r="F10" s="28"/>
      <c r="G10" s="29"/>
      <c r="H10" s="29"/>
      <c r="I10" s="28"/>
      <c r="J10" s="28"/>
    </row>
    <row r="11" spans="1:10" x14ac:dyDescent="0.25">
      <c r="A11" s="33">
        <v>20</v>
      </c>
      <c r="B11" s="34" t="s">
        <v>115</v>
      </c>
      <c r="C11" s="22"/>
      <c r="D11" s="54"/>
      <c r="E11" s="28"/>
      <c r="F11" s="28"/>
      <c r="G11" s="29"/>
      <c r="H11" s="29"/>
      <c r="I11" s="28"/>
      <c r="J11" s="28"/>
    </row>
    <row r="12" spans="1:10" x14ac:dyDescent="0.25">
      <c r="A12" s="33">
        <v>21</v>
      </c>
      <c r="B12" s="34" t="s">
        <v>116</v>
      </c>
      <c r="C12" s="22"/>
      <c r="D12" s="54"/>
      <c r="E12" s="28"/>
      <c r="F12" s="28"/>
      <c r="G12" s="29"/>
      <c r="H12" s="28"/>
      <c r="I12" s="28"/>
      <c r="J12" s="28"/>
    </row>
    <row r="13" spans="1:10" x14ac:dyDescent="0.25">
      <c r="A13" s="33">
        <v>22</v>
      </c>
      <c r="B13" s="34" t="s">
        <v>102</v>
      </c>
      <c r="C13" s="22"/>
      <c r="D13" s="54"/>
      <c r="E13" s="28"/>
      <c r="F13" s="28"/>
      <c r="G13" s="29"/>
      <c r="H13" s="28"/>
      <c r="I13" s="28"/>
      <c r="J13" s="28"/>
    </row>
    <row r="14" spans="1:10" x14ac:dyDescent="0.25">
      <c r="A14" s="33">
        <v>23</v>
      </c>
      <c r="B14" s="34" t="s">
        <v>103</v>
      </c>
      <c r="C14" s="22">
        <f>G12</f>
        <v>0</v>
      </c>
      <c r="D14" s="54"/>
      <c r="E14" s="28"/>
      <c r="F14" s="28"/>
      <c r="G14" s="29"/>
      <c r="H14" s="28"/>
      <c r="I14" s="28"/>
      <c r="J14" s="28"/>
    </row>
    <row r="15" spans="1:10" x14ac:dyDescent="0.25">
      <c r="A15" s="33">
        <v>24</v>
      </c>
      <c r="B15" s="10" t="s">
        <v>72</v>
      </c>
      <c r="C15" s="22"/>
      <c r="D15" s="54"/>
      <c r="E15" s="28"/>
      <c r="F15" s="28"/>
      <c r="G15" s="29"/>
      <c r="H15" s="28"/>
      <c r="I15" s="28"/>
      <c r="J15" s="28"/>
    </row>
    <row r="16" spans="1:10" x14ac:dyDescent="0.25">
      <c r="A16" s="33">
        <v>25</v>
      </c>
      <c r="B16" s="10" t="s">
        <v>73</v>
      </c>
      <c r="C16" s="23">
        <f>'Direkte metode'!D12</f>
        <v>0</v>
      </c>
      <c r="D16" s="54"/>
      <c r="E16" s="28"/>
      <c r="F16" s="28"/>
      <c r="G16" s="29"/>
      <c r="H16" s="28"/>
      <c r="I16" s="28"/>
      <c r="J16" s="28"/>
    </row>
    <row r="17" spans="1:31" s="36" customFormat="1" ht="23.25" x14ac:dyDescent="0.35">
      <c r="A17" s="33">
        <v>26</v>
      </c>
      <c r="B17" s="35" t="s">
        <v>104</v>
      </c>
      <c r="C17" s="19">
        <f>SUM(C3:C16)</f>
        <v>0</v>
      </c>
      <c r="D17" s="54"/>
      <c r="E17" s="28"/>
      <c r="F17" s="28"/>
      <c r="G17" s="29"/>
      <c r="H17" s="28"/>
      <c r="I17" s="28"/>
      <c r="J17" s="28"/>
      <c r="K17" s="1"/>
      <c r="L17" s="1"/>
      <c r="M17" s="30"/>
    </row>
    <row r="18" spans="1:31" x14ac:dyDescent="0.25">
      <c r="A18" s="7"/>
      <c r="B18" s="14"/>
      <c r="C18" s="84"/>
      <c r="D18" s="54"/>
      <c r="E18" s="69"/>
      <c r="F18" s="28"/>
      <c r="G18" s="29"/>
      <c r="H18" s="28"/>
      <c r="I18" s="28"/>
      <c r="J18" s="28"/>
    </row>
    <row r="19" spans="1:31" x14ac:dyDescent="0.25">
      <c r="A19" s="7"/>
      <c r="B19" s="16" t="s">
        <v>75</v>
      </c>
      <c r="C19" s="85"/>
      <c r="D19" s="54"/>
      <c r="E19" s="69"/>
      <c r="F19" s="28"/>
      <c r="G19" s="29"/>
      <c r="H19" s="28"/>
      <c r="I19" s="28"/>
      <c r="J19" s="28"/>
    </row>
    <row r="20" spans="1:31" x14ac:dyDescent="0.25">
      <c r="A20" s="7">
        <v>27</v>
      </c>
      <c r="B20" s="10" t="s">
        <v>76</v>
      </c>
      <c r="C20" s="9">
        <f>'Direkte metode'!D16</f>
        <v>0</v>
      </c>
    </row>
    <row r="21" spans="1:31" x14ac:dyDescent="0.25">
      <c r="A21" s="7">
        <v>28</v>
      </c>
      <c r="B21" s="10" t="s">
        <v>77</v>
      </c>
      <c r="C21" s="9">
        <f>'Direkte metode'!D17</f>
        <v>0</v>
      </c>
    </row>
    <row r="22" spans="1:31" x14ac:dyDescent="0.25">
      <c r="A22" s="7">
        <v>29</v>
      </c>
      <c r="B22" s="10" t="s">
        <v>78</v>
      </c>
      <c r="C22" s="9">
        <f>'Direkte metode'!D18</f>
        <v>0</v>
      </c>
    </row>
    <row r="23" spans="1:31" x14ac:dyDescent="0.25">
      <c r="A23" s="7">
        <v>30</v>
      </c>
      <c r="B23" s="10" t="s">
        <v>79</v>
      </c>
      <c r="C23" s="9">
        <f>'Direkte metode'!D19</f>
        <v>0</v>
      </c>
      <c r="E23" s="3">
        <f>SUM(C20:C21)</f>
        <v>0</v>
      </c>
    </row>
    <row r="24" spans="1:31" x14ac:dyDescent="0.25">
      <c r="A24" s="7">
        <v>31</v>
      </c>
      <c r="B24" s="10" t="s">
        <v>80</v>
      </c>
      <c r="C24" s="9">
        <f>'Direkte metode'!D20</f>
        <v>0</v>
      </c>
    </row>
    <row r="25" spans="1:31" x14ac:dyDescent="0.25">
      <c r="A25" s="7">
        <v>32</v>
      </c>
      <c r="B25" s="10" t="s">
        <v>81</v>
      </c>
      <c r="C25" s="9">
        <f>'Direkte metode'!D21</f>
        <v>0</v>
      </c>
    </row>
    <row r="26" spans="1:31" s="36" customFormat="1" ht="23.25" x14ac:dyDescent="0.35">
      <c r="A26" s="7">
        <v>33</v>
      </c>
      <c r="B26" s="18" t="s">
        <v>82</v>
      </c>
      <c r="C26" s="19">
        <f>SUM(C20:C25)</f>
        <v>0</v>
      </c>
      <c r="D26" s="37"/>
      <c r="E26" s="1"/>
      <c r="F26" s="1"/>
      <c r="G26" s="3"/>
      <c r="H26" s="1"/>
      <c r="I26" s="1"/>
      <c r="J26" s="1"/>
      <c r="K26" s="1"/>
      <c r="L26" s="1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x14ac:dyDescent="0.25">
      <c r="A27" s="7"/>
      <c r="B27" s="14"/>
      <c r="C27" s="20"/>
    </row>
    <row r="28" spans="1:31" x14ac:dyDescent="0.25">
      <c r="A28" s="7"/>
      <c r="B28" s="16" t="s">
        <v>83</v>
      </c>
      <c r="C28" s="17"/>
    </row>
    <row r="29" spans="1:31" x14ac:dyDescent="0.25">
      <c r="A29" s="7">
        <v>34</v>
      </c>
      <c r="B29" s="10" t="s">
        <v>84</v>
      </c>
      <c r="C29" s="9"/>
    </row>
    <row r="30" spans="1:31" x14ac:dyDescent="0.25">
      <c r="A30" s="7">
        <v>35</v>
      </c>
      <c r="B30" s="21" t="s">
        <v>85</v>
      </c>
      <c r="C30" s="9"/>
    </row>
    <row r="31" spans="1:31" x14ac:dyDescent="0.25">
      <c r="A31" s="7">
        <v>36</v>
      </c>
      <c r="B31" s="10" t="s">
        <v>86</v>
      </c>
      <c r="C31" s="9">
        <f>'Direkte metode'!D27</f>
        <v>0</v>
      </c>
    </row>
    <row r="32" spans="1:31" x14ac:dyDescent="0.25">
      <c r="A32" s="7">
        <v>37</v>
      </c>
      <c r="B32" s="10" t="s">
        <v>87</v>
      </c>
      <c r="C32" s="9">
        <f>'Direkte metode'!D28</f>
        <v>0</v>
      </c>
    </row>
    <row r="33" spans="1:24" x14ac:dyDescent="0.25">
      <c r="A33" s="7">
        <v>38</v>
      </c>
      <c r="B33" s="10" t="s">
        <v>88</v>
      </c>
      <c r="C33" s="9">
        <f>'Direkte metode'!D29</f>
        <v>0</v>
      </c>
    </row>
    <row r="34" spans="1:24" x14ac:dyDescent="0.25">
      <c r="A34" s="7">
        <v>39</v>
      </c>
      <c r="B34" s="10" t="s">
        <v>89</v>
      </c>
      <c r="C34" s="9">
        <f>'Direkte metode'!D30</f>
        <v>0</v>
      </c>
    </row>
    <row r="35" spans="1:24" x14ac:dyDescent="0.25">
      <c r="A35" s="7">
        <v>40</v>
      </c>
      <c r="B35" s="10" t="s">
        <v>90</v>
      </c>
      <c r="C35" s="9">
        <f>'Direkte metode'!D31</f>
        <v>0</v>
      </c>
    </row>
    <row r="36" spans="1:24" x14ac:dyDescent="0.25">
      <c r="A36" s="7">
        <v>41</v>
      </c>
      <c r="B36" s="10" t="s">
        <v>91</v>
      </c>
      <c r="C36" s="9">
        <f>'Direkte metode'!D32</f>
        <v>0</v>
      </c>
    </row>
    <row r="37" spans="1:24" x14ac:dyDescent="0.25">
      <c r="A37" s="7">
        <v>42</v>
      </c>
      <c r="B37" s="10" t="s">
        <v>92</v>
      </c>
      <c r="C37" s="9">
        <f>'Direkte metode'!D33</f>
        <v>0</v>
      </c>
    </row>
    <row r="38" spans="1:24" x14ac:dyDescent="0.25">
      <c r="A38" s="7">
        <v>43</v>
      </c>
      <c r="B38" s="10" t="s">
        <v>93</v>
      </c>
      <c r="C38" s="22"/>
    </row>
    <row r="39" spans="1:24" x14ac:dyDescent="0.25">
      <c r="A39" s="7">
        <v>44</v>
      </c>
      <c r="B39" s="10" t="s">
        <v>94</v>
      </c>
      <c r="C39" s="23"/>
    </row>
    <row r="40" spans="1:24" s="36" customFormat="1" ht="23.25" x14ac:dyDescent="0.35">
      <c r="A40" s="7">
        <v>45</v>
      </c>
      <c r="B40" s="18" t="s">
        <v>95</v>
      </c>
      <c r="C40" s="12">
        <f>SUM(C29:C39)</f>
        <v>0</v>
      </c>
      <c r="D40" s="37"/>
      <c r="E40" s="1"/>
      <c r="F40" s="1"/>
      <c r="G40" s="3"/>
      <c r="H40" s="1"/>
      <c r="I40" s="1"/>
      <c r="J40" s="1"/>
      <c r="K40" s="1"/>
      <c r="L40" s="1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</row>
    <row r="41" spans="1:24" x14ac:dyDescent="0.25">
      <c r="A41" s="7"/>
      <c r="B41" s="24"/>
      <c r="C41" s="6"/>
    </row>
    <row r="42" spans="1:24" x14ac:dyDescent="0.25">
      <c r="A42" s="7">
        <v>46</v>
      </c>
      <c r="B42" s="8" t="s">
        <v>96</v>
      </c>
      <c r="C42" s="25"/>
      <c r="G42" s="75"/>
    </row>
    <row r="43" spans="1:24" x14ac:dyDescent="0.25">
      <c r="A43" s="7"/>
      <c r="B43" s="24"/>
      <c r="C43" s="6"/>
    </row>
    <row r="44" spans="1:24" x14ac:dyDescent="0.25">
      <c r="A44" s="7">
        <v>47</v>
      </c>
      <c r="B44" s="10" t="s">
        <v>108</v>
      </c>
      <c r="C44" s="9">
        <f>C17+C26+C40+C42</f>
        <v>0</v>
      </c>
    </row>
    <row r="45" spans="1:24" x14ac:dyDescent="0.25">
      <c r="A45" s="7">
        <v>48</v>
      </c>
      <c r="B45" s="10" t="s">
        <v>97</v>
      </c>
      <c r="C45" s="25">
        <v>2466600</v>
      </c>
    </row>
    <row r="46" spans="1:24" s="36" customFormat="1" ht="23.25" x14ac:dyDescent="0.35">
      <c r="A46" s="26">
        <v>49</v>
      </c>
      <c r="B46" s="27" t="s">
        <v>107</v>
      </c>
      <c r="C46" s="19"/>
      <c r="D46" s="37"/>
      <c r="E46" s="1"/>
      <c r="F46" s="1"/>
      <c r="G46" s="3"/>
      <c r="H46" s="1"/>
      <c r="I46" s="1"/>
      <c r="J46" s="1"/>
      <c r="K46" s="1"/>
      <c r="L46" s="1"/>
      <c r="M46" s="30"/>
      <c r="N46" s="30"/>
      <c r="O46" s="30"/>
      <c r="P46" s="30"/>
    </row>
    <row r="48" spans="1:24" s="1" customFormat="1" x14ac:dyDescent="0.25">
      <c r="D48" s="37"/>
      <c r="G48" s="3"/>
    </row>
    <row r="49" spans="4:7" s="1" customFormat="1" x14ac:dyDescent="0.25">
      <c r="D49" s="37"/>
      <c r="G49" s="3"/>
    </row>
    <row r="50" spans="4:7" s="1" customFormat="1" x14ac:dyDescent="0.25">
      <c r="D50" s="37"/>
      <c r="G50" s="3"/>
    </row>
    <row r="51" spans="4:7" s="1" customFormat="1" x14ac:dyDescent="0.25">
      <c r="D51" s="37"/>
      <c r="G51" s="3"/>
    </row>
    <row r="52" spans="4:7" s="1" customFormat="1" x14ac:dyDescent="0.25">
      <c r="D52" s="37"/>
      <c r="G52" s="3"/>
    </row>
    <row r="53" spans="4:7" s="1" customFormat="1" x14ac:dyDescent="0.25">
      <c r="D53" s="37"/>
      <c r="G53" s="3"/>
    </row>
    <row r="54" spans="4:7" s="1" customFormat="1" x14ac:dyDescent="0.25">
      <c r="D54" s="37"/>
      <c r="G54" s="3"/>
    </row>
    <row r="55" spans="4:7" s="1" customFormat="1" x14ac:dyDescent="0.25">
      <c r="D55" s="37"/>
      <c r="G55" s="3"/>
    </row>
    <row r="56" spans="4:7" s="1" customFormat="1" x14ac:dyDescent="0.25">
      <c r="D56" s="37"/>
      <c r="G56" s="3"/>
    </row>
    <row r="57" spans="4:7" s="1" customFormat="1" x14ac:dyDescent="0.25">
      <c r="D57" s="37"/>
      <c r="G57" s="3"/>
    </row>
    <row r="58" spans="4:7" s="1" customFormat="1" x14ac:dyDescent="0.25">
      <c r="D58" s="37"/>
      <c r="G58" s="3"/>
    </row>
    <row r="59" spans="4:7" s="1" customFormat="1" x14ac:dyDescent="0.25">
      <c r="D59" s="37"/>
      <c r="G59" s="3"/>
    </row>
    <row r="60" spans="4:7" s="1" customFormat="1" x14ac:dyDescent="0.25">
      <c r="D60" s="37"/>
      <c r="G60" s="3"/>
    </row>
    <row r="61" spans="4:7" s="1" customFormat="1" x14ac:dyDescent="0.25">
      <c r="D61" s="37"/>
      <c r="G61" s="3"/>
    </row>
    <row r="62" spans="4:7" s="1" customFormat="1" x14ac:dyDescent="0.25">
      <c r="D62" s="37"/>
      <c r="G62" s="3"/>
    </row>
    <row r="63" spans="4:7" s="1" customFormat="1" x14ac:dyDescent="0.25">
      <c r="D63" s="37"/>
      <c r="G63" s="3"/>
    </row>
    <row r="64" spans="4:7" s="1" customFormat="1" x14ac:dyDescent="0.25">
      <c r="D64" s="37"/>
      <c r="G64" s="3"/>
    </row>
    <row r="65" spans="4:7" s="1" customFormat="1" x14ac:dyDescent="0.25">
      <c r="D65" s="37"/>
      <c r="G65" s="3"/>
    </row>
    <row r="66" spans="4:7" s="1" customFormat="1" x14ac:dyDescent="0.25">
      <c r="D66" s="37"/>
      <c r="G66" s="3"/>
    </row>
    <row r="67" spans="4:7" s="1" customFormat="1" x14ac:dyDescent="0.25">
      <c r="D67" s="37"/>
      <c r="G67" s="3"/>
    </row>
    <row r="68" spans="4:7" s="1" customFormat="1" x14ac:dyDescent="0.25">
      <c r="D68" s="37"/>
      <c r="G68" s="3"/>
    </row>
    <row r="69" spans="4:7" s="1" customFormat="1" x14ac:dyDescent="0.25">
      <c r="D69" s="37"/>
      <c r="G69" s="3"/>
    </row>
    <row r="70" spans="4:7" s="1" customFormat="1" x14ac:dyDescent="0.25">
      <c r="D70" s="37"/>
      <c r="G70" s="3"/>
    </row>
    <row r="71" spans="4:7" s="1" customFormat="1" x14ac:dyDescent="0.25">
      <c r="D71" s="37"/>
      <c r="G71" s="3"/>
    </row>
    <row r="72" spans="4:7" s="1" customFormat="1" x14ac:dyDescent="0.25">
      <c r="D72" s="37"/>
      <c r="G72" s="3"/>
    </row>
    <row r="73" spans="4:7" s="1" customFormat="1" x14ac:dyDescent="0.25">
      <c r="D73" s="37"/>
      <c r="G73" s="3"/>
    </row>
    <row r="74" spans="4:7" s="1" customFormat="1" x14ac:dyDescent="0.25">
      <c r="D74" s="37"/>
      <c r="G74" s="3"/>
    </row>
    <row r="75" spans="4:7" s="1" customFormat="1" x14ac:dyDescent="0.25">
      <c r="D75" s="37"/>
      <c r="G75" s="3"/>
    </row>
    <row r="76" spans="4:7" s="1" customFormat="1" x14ac:dyDescent="0.25">
      <c r="D76" s="37"/>
      <c r="G76" s="3"/>
    </row>
    <row r="77" spans="4:7" s="1" customFormat="1" x14ac:dyDescent="0.25">
      <c r="D77" s="37"/>
      <c r="G77" s="3"/>
    </row>
    <row r="78" spans="4:7" s="1" customFormat="1" x14ac:dyDescent="0.25">
      <c r="D78" s="37"/>
      <c r="G78" s="3"/>
    </row>
    <row r="79" spans="4:7" s="1" customFormat="1" x14ac:dyDescent="0.25">
      <c r="D79" s="37"/>
      <c r="G79" s="3"/>
    </row>
    <row r="80" spans="4:7" s="1" customFormat="1" x14ac:dyDescent="0.25">
      <c r="D80" s="37"/>
      <c r="G80" s="3"/>
    </row>
    <row r="81" spans="4:7" s="1" customFormat="1" x14ac:dyDescent="0.25">
      <c r="D81" s="37"/>
      <c r="G81" s="3"/>
    </row>
    <row r="82" spans="4:7" s="1" customFormat="1" x14ac:dyDescent="0.25">
      <c r="D82" s="37"/>
      <c r="G82" s="3"/>
    </row>
    <row r="83" spans="4:7" s="1" customFormat="1" x14ac:dyDescent="0.25">
      <c r="D83" s="37"/>
      <c r="G83" s="3"/>
    </row>
    <row r="84" spans="4:7" s="1" customFormat="1" x14ac:dyDescent="0.25">
      <c r="D84" s="37"/>
      <c r="G84" s="3"/>
    </row>
    <row r="85" spans="4:7" s="1" customFormat="1" x14ac:dyDescent="0.25">
      <c r="D85" s="37"/>
      <c r="G85" s="3"/>
    </row>
    <row r="86" spans="4:7" s="1" customFormat="1" x14ac:dyDescent="0.25">
      <c r="D86" s="37"/>
      <c r="G86" s="3"/>
    </row>
    <row r="87" spans="4:7" s="1" customFormat="1" x14ac:dyDescent="0.25">
      <c r="D87" s="37"/>
      <c r="G87" s="3"/>
    </row>
    <row r="88" spans="4:7" s="1" customFormat="1" x14ac:dyDescent="0.25">
      <c r="D88" s="37"/>
      <c r="G88" s="3"/>
    </row>
  </sheetData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Oppgave 6.10</vt:lpstr>
      <vt:lpstr>Direkte metode</vt:lpstr>
      <vt:lpstr>Indirekte metode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2006-09-25T14:53:10Z</dcterms:created>
  <dcterms:modified xsi:type="dcterms:W3CDTF">2021-11-05T18:34:06Z</dcterms:modified>
</cp:coreProperties>
</file>